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/>
  <mc:AlternateContent xmlns:mc="http://schemas.openxmlformats.org/markup-compatibility/2006">
    <mc:Choice Requires="x15">
      <x15ac:absPath xmlns:x15ac="http://schemas.microsoft.com/office/spreadsheetml/2010/11/ac" url="\\Pkmu-fs-01\msu\01_AGENDA MsU\013_PROJEKTY\INT\VEREJNE OBSTARAVANIE\PRIESKUM TRHU\PRIESKUM TRHU_2021\12_Strecha Kollarova\"/>
    </mc:Choice>
  </mc:AlternateContent>
  <xr:revisionPtr revIDLastSave="0" documentId="13_ncr:1_{A7F209AF-202F-4128-B6EB-EC00AF78A9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danie" sheetId="5" r:id="rId1"/>
    <sheet name="Figury" sheetId="6" state="hidden" r:id="rId2"/>
  </sheets>
  <definedNames>
    <definedName name="_xlnm._FilterDatabase" hidden="1">#REF!</definedName>
    <definedName name="_Hlk69212032" localSheetId="0">Zadanie!$A$5</definedName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</workbook>
</file>

<file path=xl/calcChain.xml><?xml version="1.0" encoding="utf-8"?>
<calcChain xmlns="http://schemas.openxmlformats.org/spreadsheetml/2006/main">
  <c r="W189" i="5" l="1"/>
  <c r="W191" i="5" s="1"/>
  <c r="I189" i="5"/>
  <c r="I191" i="5" s="1"/>
  <c r="N187" i="5"/>
  <c r="N189" i="5" s="1"/>
  <c r="N191" i="5" s="1"/>
  <c r="L187" i="5"/>
  <c r="L189" i="5" s="1"/>
  <c r="L191" i="5" s="1"/>
  <c r="J187" i="5"/>
  <c r="J189" i="5" s="1"/>
  <c r="J191" i="5" s="1"/>
  <c r="E191" i="5" s="1"/>
  <c r="H187" i="5"/>
  <c r="H189" i="5" s="1"/>
  <c r="H191" i="5" s="1"/>
  <c r="W181" i="5"/>
  <c r="I181" i="5"/>
  <c r="N180" i="5"/>
  <c r="L180" i="5"/>
  <c r="J180" i="5"/>
  <c r="H180" i="5"/>
  <c r="N179" i="5"/>
  <c r="L179" i="5"/>
  <c r="J179" i="5"/>
  <c r="H179" i="5"/>
  <c r="W176" i="5"/>
  <c r="I176" i="5"/>
  <c r="N164" i="5"/>
  <c r="N176" i="5" s="1"/>
  <c r="L164" i="5"/>
  <c r="L176" i="5" s="1"/>
  <c r="J164" i="5"/>
  <c r="J176" i="5" s="1"/>
  <c r="E176" i="5" s="1"/>
  <c r="H164" i="5"/>
  <c r="H176" i="5" s="1"/>
  <c r="W161" i="5"/>
  <c r="I161" i="5"/>
  <c r="N160" i="5"/>
  <c r="L160" i="5"/>
  <c r="J160" i="5"/>
  <c r="H160" i="5"/>
  <c r="N158" i="5"/>
  <c r="L158" i="5"/>
  <c r="J158" i="5"/>
  <c r="H158" i="5"/>
  <c r="W155" i="5"/>
  <c r="I155" i="5"/>
  <c r="N154" i="5"/>
  <c r="L154" i="5"/>
  <c r="J154" i="5"/>
  <c r="H154" i="5"/>
  <c r="N152" i="5"/>
  <c r="L152" i="5"/>
  <c r="J152" i="5"/>
  <c r="H152" i="5"/>
  <c r="N144" i="5"/>
  <c r="L144" i="5"/>
  <c r="J144" i="5"/>
  <c r="H144" i="5"/>
  <c r="N143" i="5"/>
  <c r="L143" i="5"/>
  <c r="J143" i="5"/>
  <c r="H143" i="5"/>
  <c r="N142" i="5"/>
  <c r="L142" i="5"/>
  <c r="J142" i="5"/>
  <c r="H142" i="5"/>
  <c r="N140" i="5"/>
  <c r="L140" i="5"/>
  <c r="J140" i="5"/>
  <c r="H140" i="5"/>
  <c r="N138" i="5"/>
  <c r="L138" i="5"/>
  <c r="J138" i="5"/>
  <c r="H138" i="5"/>
  <c r="W135" i="5"/>
  <c r="N134" i="5"/>
  <c r="L134" i="5"/>
  <c r="J134" i="5"/>
  <c r="H134" i="5"/>
  <c r="N132" i="5"/>
  <c r="L132" i="5"/>
  <c r="J132" i="5"/>
  <c r="H132" i="5"/>
  <c r="N130" i="5"/>
  <c r="L130" i="5"/>
  <c r="J130" i="5"/>
  <c r="H130" i="5"/>
  <c r="N129" i="5"/>
  <c r="L129" i="5"/>
  <c r="J129" i="5"/>
  <c r="I129" i="5"/>
  <c r="I135" i="5" s="1"/>
  <c r="N128" i="5"/>
  <c r="L128" i="5"/>
  <c r="J128" i="5"/>
  <c r="H128" i="5"/>
  <c r="N127" i="5"/>
  <c r="L127" i="5"/>
  <c r="J127" i="5"/>
  <c r="H127" i="5"/>
  <c r="N126" i="5"/>
  <c r="L126" i="5"/>
  <c r="J126" i="5"/>
  <c r="H126" i="5"/>
  <c r="N125" i="5"/>
  <c r="L125" i="5"/>
  <c r="J125" i="5"/>
  <c r="H125" i="5"/>
  <c r="N124" i="5"/>
  <c r="L124" i="5"/>
  <c r="J124" i="5"/>
  <c r="H124" i="5"/>
  <c r="N122" i="5"/>
  <c r="L122" i="5"/>
  <c r="J122" i="5"/>
  <c r="H122" i="5"/>
  <c r="N116" i="5"/>
  <c r="L116" i="5"/>
  <c r="J116" i="5"/>
  <c r="H116" i="5"/>
  <c r="N113" i="5"/>
  <c r="L113" i="5"/>
  <c r="J113" i="5"/>
  <c r="H113" i="5"/>
  <c r="N107" i="5"/>
  <c r="L107" i="5"/>
  <c r="J107" i="5"/>
  <c r="H107" i="5"/>
  <c r="W104" i="5"/>
  <c r="I104" i="5"/>
  <c r="N102" i="5"/>
  <c r="L102" i="5"/>
  <c r="J102" i="5"/>
  <c r="H102" i="5"/>
  <c r="N101" i="5"/>
  <c r="L101" i="5"/>
  <c r="J101" i="5"/>
  <c r="H101" i="5"/>
  <c r="W98" i="5"/>
  <c r="N97" i="5"/>
  <c r="L97" i="5"/>
  <c r="J97" i="5"/>
  <c r="H97" i="5"/>
  <c r="N93" i="5"/>
  <c r="L93" i="5"/>
  <c r="J93" i="5"/>
  <c r="H93" i="5"/>
  <c r="N91" i="5"/>
  <c r="L91" i="5"/>
  <c r="J91" i="5"/>
  <c r="H91" i="5"/>
  <c r="N89" i="5"/>
  <c r="L89" i="5"/>
  <c r="J89" i="5"/>
  <c r="I89" i="5"/>
  <c r="I98" i="5" s="1"/>
  <c r="N88" i="5"/>
  <c r="L88" i="5"/>
  <c r="J88" i="5"/>
  <c r="H88" i="5"/>
  <c r="N84" i="5"/>
  <c r="L84" i="5"/>
  <c r="J84" i="5"/>
  <c r="H84" i="5"/>
  <c r="N83" i="5"/>
  <c r="L83" i="5"/>
  <c r="J83" i="5"/>
  <c r="H83" i="5"/>
  <c r="N82" i="5"/>
  <c r="L82" i="5"/>
  <c r="J82" i="5"/>
  <c r="H82" i="5"/>
  <c r="N79" i="5"/>
  <c r="L79" i="5"/>
  <c r="J79" i="5"/>
  <c r="H79" i="5"/>
  <c r="N76" i="5"/>
  <c r="L76" i="5"/>
  <c r="J76" i="5"/>
  <c r="H76" i="5"/>
  <c r="N70" i="5"/>
  <c r="L70" i="5"/>
  <c r="J70" i="5"/>
  <c r="H70" i="5"/>
  <c r="N67" i="5"/>
  <c r="L67" i="5"/>
  <c r="J67" i="5"/>
  <c r="H67" i="5"/>
  <c r="W64" i="5"/>
  <c r="N63" i="5"/>
  <c r="L63" i="5"/>
  <c r="J63" i="5"/>
  <c r="H63" i="5"/>
  <c r="N62" i="5"/>
  <c r="L62" i="5"/>
  <c r="J62" i="5"/>
  <c r="H62" i="5"/>
  <c r="N60" i="5"/>
  <c r="L60" i="5"/>
  <c r="J60" i="5"/>
  <c r="I60" i="5"/>
  <c r="N58" i="5"/>
  <c r="L58" i="5"/>
  <c r="J58" i="5"/>
  <c r="I58" i="5"/>
  <c r="N44" i="5"/>
  <c r="L44" i="5"/>
  <c r="J44" i="5"/>
  <c r="H44" i="5"/>
  <c r="N43" i="5"/>
  <c r="L43" i="5"/>
  <c r="J43" i="5"/>
  <c r="H43" i="5"/>
  <c r="W37" i="5"/>
  <c r="W39" i="5" s="1"/>
  <c r="I37" i="5"/>
  <c r="I39" i="5" s="1"/>
  <c r="N36" i="5"/>
  <c r="L36" i="5"/>
  <c r="J36" i="5"/>
  <c r="H36" i="5"/>
  <c r="N35" i="5"/>
  <c r="L35" i="5"/>
  <c r="J35" i="5"/>
  <c r="H35" i="5"/>
  <c r="N33" i="5"/>
  <c r="L33" i="5"/>
  <c r="J33" i="5"/>
  <c r="H33" i="5"/>
  <c r="N31" i="5"/>
  <c r="L31" i="5"/>
  <c r="J31" i="5"/>
  <c r="H31" i="5"/>
  <c r="N29" i="5"/>
  <c r="L29" i="5"/>
  <c r="J29" i="5"/>
  <c r="H29" i="5"/>
  <c r="N28" i="5"/>
  <c r="L28" i="5"/>
  <c r="J28" i="5"/>
  <c r="H28" i="5"/>
  <c r="N24" i="5"/>
  <c r="L24" i="5"/>
  <c r="J24" i="5"/>
  <c r="H24" i="5"/>
  <c r="N23" i="5"/>
  <c r="L23" i="5"/>
  <c r="J23" i="5"/>
  <c r="H23" i="5"/>
  <c r="N22" i="5"/>
  <c r="L22" i="5"/>
  <c r="J22" i="5"/>
  <c r="H22" i="5"/>
  <c r="N20" i="5"/>
  <c r="L20" i="5"/>
  <c r="J20" i="5"/>
  <c r="H20" i="5"/>
  <c r="N18" i="5"/>
  <c r="L18" i="5"/>
  <c r="J18" i="5"/>
  <c r="H18" i="5"/>
  <c r="N17" i="5"/>
  <c r="L17" i="5"/>
  <c r="J17" i="5"/>
  <c r="H17" i="5"/>
  <c r="N16" i="5"/>
  <c r="L16" i="5"/>
  <c r="J16" i="5"/>
  <c r="H16" i="5"/>
  <c r="N14" i="5"/>
  <c r="L14" i="5"/>
  <c r="J14" i="5"/>
  <c r="H14" i="5"/>
  <c r="D8" i="5"/>
  <c r="H64" i="5" l="1"/>
  <c r="I64" i="5"/>
  <c r="J98" i="5"/>
  <c r="E98" i="5" s="1"/>
  <c r="N161" i="5"/>
  <c r="N181" i="5"/>
  <c r="L181" i="5"/>
  <c r="N64" i="5"/>
  <c r="W183" i="5"/>
  <c r="W193" i="5" s="1"/>
  <c r="N98" i="5"/>
  <c r="N135" i="5"/>
  <c r="L64" i="5"/>
  <c r="J64" i="5"/>
  <c r="E64" i="5" s="1"/>
  <c r="H98" i="5"/>
  <c r="J161" i="5"/>
  <c r="E161" i="5" s="1"/>
  <c r="J181" i="5"/>
  <c r="E181" i="5" s="1"/>
  <c r="L37" i="5"/>
  <c r="L39" i="5" s="1"/>
  <c r="L155" i="5"/>
  <c r="L104" i="5"/>
  <c r="H135" i="5"/>
  <c r="N104" i="5"/>
  <c r="J135" i="5"/>
  <c r="E135" i="5" s="1"/>
  <c r="H37" i="5"/>
  <c r="H39" i="5" s="1"/>
  <c r="L98" i="5"/>
  <c r="J155" i="5"/>
  <c r="E155" i="5" s="1"/>
  <c r="H161" i="5"/>
  <c r="J104" i="5"/>
  <c r="E104" i="5" s="1"/>
  <c r="L135" i="5"/>
  <c r="N155" i="5"/>
  <c r="H104" i="5"/>
  <c r="N37" i="5"/>
  <c r="N39" i="5" s="1"/>
  <c r="H155" i="5"/>
  <c r="L161" i="5"/>
  <c r="J37" i="5"/>
  <c r="E37" i="5" s="1"/>
  <c r="H181" i="5"/>
  <c r="I183" i="5"/>
  <c r="I193" i="5" s="1"/>
  <c r="E189" i="5"/>
  <c r="N183" i="5" l="1"/>
  <c r="N193" i="5" s="1"/>
  <c r="H183" i="5"/>
  <c r="H193" i="5" s="1"/>
  <c r="L183" i="5"/>
  <c r="L193" i="5" s="1"/>
  <c r="J39" i="5"/>
  <c r="J183" i="5"/>
  <c r="E183" i="5" s="1"/>
  <c r="J193" i="5" l="1"/>
  <c r="E193" i="5" s="1"/>
  <c r="E39" i="5"/>
</calcChain>
</file>

<file path=xl/sharedStrings.xml><?xml version="1.0" encoding="utf-8"?>
<sst xmlns="http://schemas.openxmlformats.org/spreadsheetml/2006/main" count="2267" uniqueCount="417">
  <si>
    <t>a</t>
  </si>
  <si>
    <t>b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</si>
  <si>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</si>
  <si>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</si>
  <si>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</si>
  <si>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</si>
  <si>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</si>
  <si>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</si>
  <si>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</si>
  <si>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</si>
  <si>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</si>
  <si>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</si>
  <si>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</si>
  <si>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</si>
  <si>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</si>
  <si>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</si>
  <si>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</si>
  <si>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</si>
  <si>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</si>
  <si>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</si>
  <si>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</si>
  <si>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</si>
  <si>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</si>
  <si>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</si>
  <si>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</si>
  <si>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</si>
  <si>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</si>
  <si>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</si>
  <si>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</si>
  <si>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</si>
  <si>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</si>
  <si>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</si>
  <si>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</si>
  <si>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</si>
  <si>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</si>
  <si>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</si>
  <si>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</si>
  <si>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</si>
  <si>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</si>
  <si>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</si>
  <si>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</si>
  <si>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</si>
  <si>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</si>
  <si>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</si>
  <si>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</si>
  <si>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</si>
  <si>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</si>
  <si>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</si>
  <si>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</si>
  <si>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</si>
  <si>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</si>
  <si>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</si>
  <si>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</si>
  <si>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</si>
  <si>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</si>
  <si>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</si>
  <si>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</si>
  <si>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</si>
  <si>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</si>
  <si>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</si>
  <si>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</si>
  <si>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</si>
  <si>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</si>
  <si>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</si>
  <si>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</si>
  <si>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</si>
  <si>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</si>
  <si>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</si>
  <si>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</si>
  <si>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</si>
  <si>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</si>
  <si>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Mesto Pezinok </t>
  </si>
  <si>
    <t xml:space="preserve">Projektant: Ing. Miroslav Varga </t>
  </si>
  <si>
    <t xml:space="preserve">JKSO : </t>
  </si>
  <si>
    <t>Dátum: 01.11.2020</t>
  </si>
  <si>
    <t>Stavba : Zhodnotenie skutk. stavu krovu a výmena krytiny na Kollárovej 1 v Pezinku</t>
  </si>
  <si>
    <t>Budinská Daniela</t>
  </si>
  <si>
    <t>Zaradenie</t>
  </si>
  <si>
    <t>pre KL</t>
  </si>
  <si>
    <t>Lev0</t>
  </si>
  <si>
    <t>pozícia</t>
  </si>
  <si>
    <t>PRÁCE A DODÁVKY HSV</t>
  </si>
  <si>
    <t>9 - OSTATNÉ KONŠTRUKCIE A PRÁCE</t>
  </si>
  <si>
    <t>003</t>
  </si>
  <si>
    <t>941955001</t>
  </si>
  <si>
    <t>Lešenie ľahké prac. pomocné výš. podlahy do 1,2 m</t>
  </si>
  <si>
    <t>m2</t>
  </si>
  <si>
    <t xml:space="preserve">                    </t>
  </si>
  <si>
    <t>94195-5001</t>
  </si>
  <si>
    <t>45.25.10</t>
  </si>
  <si>
    <t>EK</t>
  </si>
  <si>
    <t>S</t>
  </si>
  <si>
    <t>120,0 =   120,000</t>
  </si>
  <si>
    <t>011</t>
  </si>
  <si>
    <t>952901111</t>
  </si>
  <si>
    <t>Vyčistenie budov byt. alebo občian. výstavby pri výške podlažia do 4 m</t>
  </si>
  <si>
    <t>95290-1111</t>
  </si>
  <si>
    <t>45.45.13</t>
  </si>
  <si>
    <t>013</t>
  </si>
  <si>
    <t>968061112</t>
  </si>
  <si>
    <t>Vyvesenie alebo zavesenie drev. krídiel okien do 1,5 m2</t>
  </si>
  <si>
    <t>kus</t>
  </si>
  <si>
    <t>96806-1112</t>
  </si>
  <si>
    <t>45.11.11</t>
  </si>
  <si>
    <t>968062355</t>
  </si>
  <si>
    <t>Vybúranie rámov okien drev. dvojitých alebo zdvoj. do 2 m2</t>
  </si>
  <si>
    <t>96806-2355</t>
  </si>
  <si>
    <t>1,6*1,0*6 =   9,600</t>
  </si>
  <si>
    <t>979011111</t>
  </si>
  <si>
    <t>Zvislá doprava sute a vybúr. hmôt za prvé podlažie</t>
  </si>
  <si>
    <t>t</t>
  </si>
  <si>
    <t>97901-1111</t>
  </si>
  <si>
    <t>34,613 =   34,613</t>
  </si>
  <si>
    <t>979011121</t>
  </si>
  <si>
    <t>Zvislá doprava sute a vybúr. hmôt za každé ďalšie podlažie</t>
  </si>
  <si>
    <t>97901-1121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</si>
  <si>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</si>
  <si>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</si>
  <si>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</si>
  <si>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</si>
  <si>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</si>
  <si>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</si>
  <si>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(34,613-(2,377+0,854))*10,0"km" =   313,820</t>
  </si>
  <si>
    <t>"drevo a plechy"</t>
  </si>
  <si>
    <t>(2,377+0,854)*3 =   9,693</t>
  </si>
  <si>
    <t>979082111</t>
  </si>
  <si>
    <t>Vnútrostavenisková doprava sute a vybúraných hmôt do 10 m</t>
  </si>
  <si>
    <t>97908-2111</t>
  </si>
  <si>
    <t>272</t>
  </si>
  <si>
    <t>995117130</t>
  </si>
  <si>
    <t>Zmesi betónu, tehál, obkladačiek, dlaždíc a keramiky iné ako v 170106 uvedené, 17 01 07 (O) - skládka</t>
  </si>
  <si>
    <t>99511-7130</t>
  </si>
  <si>
    <t>17.01.07</t>
  </si>
  <si>
    <t>34,613-(22,752+2,377+0,854) =   8,630</t>
  </si>
  <si>
    <t>995117132</t>
  </si>
  <si>
    <t>Obkladačky, dlaždice, keramika 17 01 03 (O) - skládka</t>
  </si>
  <si>
    <t>99511-7132</t>
  </si>
  <si>
    <t>17.01.03</t>
  </si>
  <si>
    <t>"krytina :"   22,752 =   22,752</t>
  </si>
  <si>
    <t>995117210</t>
  </si>
  <si>
    <t>Plasty neznečistené škodlivinami 17 02 03 (O) - skládka</t>
  </si>
  <si>
    <t>99511-7210</t>
  </si>
  <si>
    <t>17.02.03</t>
  </si>
  <si>
    <t>"pôvodná tep. izolácia - predpoklad polystyrén :"   1,545 =   1,545</t>
  </si>
  <si>
    <t>995217210</t>
  </si>
  <si>
    <t>Drevo bez prímesí 17 02 01 (O) - recyklácia</t>
  </si>
  <si>
    <t>99521-7210</t>
  </si>
  <si>
    <t>17.03.02</t>
  </si>
  <si>
    <t>014</t>
  </si>
  <si>
    <t>998991111</t>
  </si>
  <si>
    <t>Presun hmôt pre opravy v objektoch výšky do 25 m</t>
  </si>
  <si>
    <t>99899-1111</t>
  </si>
  <si>
    <t>45.41.10</t>
  </si>
  <si>
    <t xml:space="preserve">9 - OSTATNÉ KONŠTRUKCIE A PRÁCE  spolu: </t>
  </si>
  <si>
    <t xml:space="preserve">PRÁCE A DODÁVKY HSV  spolu: </t>
  </si>
  <si>
    <t>PRÁCE A DODÁVKY PSV</t>
  </si>
  <si>
    <t>713 - Izolácie tepelné</t>
  </si>
  <si>
    <t>713</t>
  </si>
  <si>
    <t>713100832</t>
  </si>
  <si>
    <t>Odstránenie vrstvy izolácie o hr 150 mm z vláknitých materiálov</t>
  </si>
  <si>
    <t>I</t>
  </si>
  <si>
    <t xml:space="preserve">  .  .  </t>
  </si>
  <si>
    <t>IK</t>
  </si>
  <si>
    <t>713111121</t>
  </si>
  <si>
    <t>Montáž tep. izolácie stropov rovných spodom, pripevnenie drôtom</t>
  </si>
  <si>
    <t>71311-1121</t>
  </si>
  <si>
    <t>45.32.11</t>
  </si>
  <si>
    <t>"podhľad 2 vrstvy :"</t>
  </si>
  <si>
    <t>+(1,8+7,5+2,4)*(6,0+6,5)*2 =   292,500</t>
  </si>
  <si>
    <t>+(2,3+6,5+3,1)*7,8*2 =   185,640</t>
  </si>
  <si>
    <t>;++ Medzisúčet: =   478,140</t>
  </si>
  <si>
    <t>"bočné steny vikiera 2 vrstvy :"</t>
  </si>
  <si>
    <t>+2,0"m2"*6*2 =   24,000</t>
  </si>
  <si>
    <t>;++ Medzisúčet: =   24,000</t>
  </si>
  <si>
    <t>"steny 2 vrstvy :"</t>
  </si>
  <si>
    <t>+1,7*(6,0+6,0)*2 =   40,800</t>
  </si>
  <si>
    <t>+1,5*7,8*2 =   23,400</t>
  </si>
  <si>
    <t>+1,25*(6,0+7,0)*2 =   32,500</t>
  </si>
  <si>
    <t>+0,5*7,8*2 =   7,800</t>
  </si>
  <si>
    <t>;++ Medzisúčet: =   104,500</t>
  </si>
  <si>
    <t>MAT</t>
  </si>
  <si>
    <t>631411750</t>
  </si>
  <si>
    <t>Doska čadičová NOBASIL MPE(M) 40kg/m3 hr. 10 cm</t>
  </si>
  <si>
    <t>26.82.16</t>
  </si>
  <si>
    <t>IZ</t>
  </si>
  <si>
    <t>303,32*1,02 =   309,386</t>
  </si>
  <si>
    <t>631411780</t>
  </si>
  <si>
    <t>Doska čadičová NOBASIL MPE(M) 40kg/m3 hr. 15 cm</t>
  </si>
  <si>
    <t>303,32*1,04 =   315,453</t>
  </si>
  <si>
    <t>713191120</t>
  </si>
  <si>
    <t>Izolácia tepelná stropov položením PE fólia - parozábrana</t>
  </si>
  <si>
    <t>71319-1120</t>
  </si>
  <si>
    <t>998713202</t>
  </si>
  <si>
    <t>Presun hmôt pre izolácie tepelné v objektoch výšky do 12 m</t>
  </si>
  <si>
    <t>99871-3202</t>
  </si>
  <si>
    <t xml:space="preserve">713 - Izolácie tepelné  spolu: </t>
  </si>
  <si>
    <t>762 - Konštrukcie tesárske</t>
  </si>
  <si>
    <t>762</t>
  </si>
  <si>
    <t>762331913</t>
  </si>
  <si>
    <t>Vyrezanie časti streš. väzby prier. plocha reziva do 120 cm2, dĺžky 5-8 m</t>
  </si>
  <si>
    <t>m</t>
  </si>
  <si>
    <t>76233-1913</t>
  </si>
  <si>
    <t>45.22.11</t>
  </si>
  <si>
    <t>"2x60x150 :"   25,5*30/100 =   7,650</t>
  </si>
  <si>
    <t>"2x60x180 :"   156,5*30/100 =   46,950</t>
  </si>
  <si>
    <t>762331921</t>
  </si>
  <si>
    <t>Vyrezanie časti streš. väzby prier. plocha reziva 120-224 cm2, dĺžky do 3 m</t>
  </si>
  <si>
    <t>76233-1921</t>
  </si>
  <si>
    <t>"120x150 :"   413,50*30/100 =   124,050</t>
  </si>
  <si>
    <t>"100x140 :"   15,0*30/100 =   4,500</t>
  </si>
  <si>
    <t>"120x120 :"   40,5*30/100 =   12,150</t>
  </si>
  <si>
    <t>"100x150 :"   (37,0+12,0)*30/100 =   14,700</t>
  </si>
  <si>
    <t>"150x150 :"   11,0*30/100 =   3,300</t>
  </si>
  <si>
    <t>762331941</t>
  </si>
  <si>
    <t>Vyrezanie časti streš. väzby prier. plocha reziva 228-450 cm2, dĺžky do 3 m</t>
  </si>
  <si>
    <t>76233-1941</t>
  </si>
  <si>
    <t>"160x200 :"   88,5*30/100 =   26,550</t>
  </si>
  <si>
    <t>"160x160 :"   (40,5+13,0)*30/100 =   16,050</t>
  </si>
  <si>
    <t>762332931</t>
  </si>
  <si>
    <t>76233-2931</t>
  </si>
  <si>
    <t>"klieštiny - dĺžka x 2, t.j. osadzované v pároch ! :"</t>
  </si>
  <si>
    <t>54,6*2 =   109,200</t>
  </si>
  <si>
    <t>762332932</t>
  </si>
  <si>
    <t>Doplnenie časti streš. väzby z hranolov, plocha 120-224 cm2</t>
  </si>
  <si>
    <t>76233-2932</t>
  </si>
  <si>
    <t>762332934</t>
  </si>
  <si>
    <t>Doplnenie časti streš. väzby z hranolov, plocha 228-450 cm2</t>
  </si>
  <si>
    <t>76233-2934</t>
  </si>
  <si>
    <t>762341036</t>
  </si>
  <si>
    <t>Debnenia striech rovných z dosiek OSB 3 skrutk. na zraz hr. dosky 22mm</t>
  </si>
  <si>
    <t>76234-1036</t>
  </si>
  <si>
    <t>0,3*(9,3+8,2)*2 =   10,500</t>
  </si>
  <si>
    <t>0,3*(10,2+7,6)*2 =   10,680</t>
  </si>
  <si>
    <t>762342213</t>
  </si>
  <si>
    <t>Montáž latovania do 60° rozpätie nad 220 do 260 mm</t>
  </si>
  <si>
    <t>76234-2213</t>
  </si>
  <si>
    <t>605171050</t>
  </si>
  <si>
    <t>Lata SM 1 dl. 400-500cm impregnovaná</t>
  </si>
  <si>
    <t>m3</t>
  </si>
  <si>
    <t>20.10.10</t>
  </si>
  <si>
    <t>1,30 =   1,300</t>
  </si>
  <si>
    <t>762342811</t>
  </si>
  <si>
    <t>Demontáž latovania striech os. vzdial. do 22 cm</t>
  </si>
  <si>
    <t>76234-2811</t>
  </si>
  <si>
    <t>762395000</t>
  </si>
  <si>
    <t>Spojovacie a ochranné prostriedky k montáži krovov</t>
  </si>
  <si>
    <t>76239-5000</t>
  </si>
  <si>
    <t>"doplnenie krov :"   5,92 =   5,920</t>
  </si>
  <si>
    <t>"OSB - atika :"      31,68*0,022 =   0,697</t>
  </si>
  <si>
    <t>"streš. laty :"         1,30 =   1,300</t>
  </si>
  <si>
    <t>998762202</t>
  </si>
  <si>
    <t>Presun hmôt pre tesárske konštr. v objektoch výšky do 12 m</t>
  </si>
  <si>
    <t>99876-2202</t>
  </si>
  <si>
    <t>45.42.13</t>
  </si>
  <si>
    <t xml:space="preserve">762 - Konštrukcie tesárske  spolu: </t>
  </si>
  <si>
    <t>763 - Konštrukcie  - drevostavby</t>
  </si>
  <si>
    <t>763</t>
  </si>
  <si>
    <t>763129143</t>
  </si>
  <si>
    <t>Demontáž sadrokartónového podhľadu s jednovrstvou nosnou konštrukciou z oceľových profilov jednoduché opláštenie</t>
  </si>
  <si>
    <t>76312-9143</t>
  </si>
  <si>
    <t>763161265</t>
  </si>
  <si>
    <t>Podkrovie Rigips RF 15 mm bez izolácie, na RGP CD a krokvových závesoch</t>
  </si>
  <si>
    <t xml:space="preserve">763 - Konštrukcie  - drevostavby  spolu: </t>
  </si>
  <si>
    <t>764 - Konštrukcie klampiarske</t>
  </si>
  <si>
    <t>700</t>
  </si>
  <si>
    <t>764.110</t>
  </si>
  <si>
    <t>Krytina z pozinkovaného plechu</t>
  </si>
  <si>
    <t>45.00.00</t>
  </si>
  <si>
    <t>"strecha a boky vikierov :"</t>
  </si>
  <si>
    <t>(2,0*2,0*6"ks")+(1,5*2*6"ks") =   42,000</t>
  </si>
  <si>
    <t>"štítové múry - bočné steny nad strešnou rovinou :"</t>
  </si>
  <si>
    <t>0,4*(8,2+9,3)*4 =   28,000</t>
  </si>
  <si>
    <t>0,6*(10,2+7,6)*2 =   21,360</t>
  </si>
  <si>
    <t>764</t>
  </si>
  <si>
    <t>764210113</t>
  </si>
  <si>
    <t>Montáž oplechovania z pozinkovaného plechu, odkvapov na strechách s tvrdou krytinou r.š. 330 mm</t>
  </si>
  <si>
    <t>76421-0113</t>
  </si>
  <si>
    <t>6,0+7,8+6,0 =   19,800</t>
  </si>
  <si>
    <t>7,0+7,8+6,0 =   20,800</t>
  </si>
  <si>
    <t>764210152</t>
  </si>
  <si>
    <t>Montáž úžľabia z pozinkovaného plechu, r.š. 330 mm</t>
  </si>
  <si>
    <t>76421-0152</t>
  </si>
  <si>
    <t>"pri štítových múroch :"</t>
  </si>
  <si>
    <t>(9,3+8,2)*4 =   70,000</t>
  </si>
  <si>
    <t>(10,2+7,6)*2 =   35,600</t>
  </si>
  <si>
    <t>"pri vikieroch :"</t>
  </si>
  <si>
    <t>2,0*2*6 =   24,000</t>
  </si>
  <si>
    <t>764312822</t>
  </si>
  <si>
    <t>Klamp. demont. zastrešenia hladkého</t>
  </si>
  <si>
    <t>76431-2822</t>
  </si>
  <si>
    <t>45.22.12</t>
  </si>
  <si>
    <t>764339230</t>
  </si>
  <si>
    <t>Klamp. PZ pl. lem. komínov na hlad. krytine v ploche</t>
  </si>
  <si>
    <t>76433-9230</t>
  </si>
  <si>
    <t>45.22.13</t>
  </si>
  <si>
    <t>764352203</t>
  </si>
  <si>
    <t>Klamp. PZ pl. žľaby pododkvap. polkruh. rš 330 dl 5m-</t>
  </si>
  <si>
    <t>76435-2203</t>
  </si>
  <si>
    <t>764352810</t>
  </si>
  <si>
    <t>Klamp. demont. žľaby polkruhové rš 330, do 30°</t>
  </si>
  <si>
    <t>76435-2810</t>
  </si>
  <si>
    <t>764359212</t>
  </si>
  <si>
    <t>Klamp. PZ pl. žľaby kotlík konický pre rúry o d-125</t>
  </si>
  <si>
    <t>76435-9212</t>
  </si>
  <si>
    <t>764359261</t>
  </si>
  <si>
    <t>Klamp. príplatok priskrutkovanie hákov pododkvapových</t>
  </si>
  <si>
    <t>76435-9261</t>
  </si>
  <si>
    <t>553441702</t>
  </si>
  <si>
    <t>Žľab klamp.PZ pododkvapový, polkruhový Z 33</t>
  </si>
  <si>
    <t>28.12.10</t>
  </si>
  <si>
    <t xml:space="preserve">281210              </t>
  </si>
  <si>
    <t>764359811</t>
  </si>
  <si>
    <t>Klamp. demont. kotlík konický d-150, nad 30° do 45°</t>
  </si>
  <si>
    <t>76435-9811</t>
  </si>
  <si>
    <t>764430240</t>
  </si>
  <si>
    <t>Klamp. PZ pl. oplechovanie múrov rš 500</t>
  </si>
  <si>
    <t>76443-0240</t>
  </si>
  <si>
    <t>(9,3+8,2)*2+(10,2+7,6)*2 =   70,600</t>
  </si>
  <si>
    <t>998764202</t>
  </si>
  <si>
    <t>Presun hmôt pre klampiarske konštr. v objektoch výšky do 12 m</t>
  </si>
  <si>
    <t>99876-4202</t>
  </si>
  <si>
    <t xml:space="preserve">764 - Konštrukcie klampiarske  spolu: </t>
  </si>
  <si>
    <t>765 - Krytiny tvrdé</t>
  </si>
  <si>
    <t>765</t>
  </si>
  <si>
    <t>765311515</t>
  </si>
  <si>
    <t>Zastrešenie kryt. Bobrovka šupinová striech ostat. na sucho E1červená</t>
  </si>
  <si>
    <t>76531-1515</t>
  </si>
  <si>
    <t>340,0 =   340,000</t>
  </si>
  <si>
    <t>765311531</t>
  </si>
  <si>
    <t>Zastrešenie kryt. bobrovka hrebeň 1 na sucho s pásom kartáč</t>
  </si>
  <si>
    <t>76531-1531</t>
  </si>
  <si>
    <t>6,0+7,8+6,5 =   20,300</t>
  </si>
  <si>
    <t>765311581</t>
  </si>
  <si>
    <t>Zastrešenie kryt. bobrovka škridla prechodová</t>
  </si>
  <si>
    <t>76531-1581</t>
  </si>
  <si>
    <t>765311582</t>
  </si>
  <si>
    <t>Zastrešenie kryt. bobrovka komínok k prechodovej škridle</t>
  </si>
  <si>
    <t>76531-1582</t>
  </si>
  <si>
    <t>765311860</t>
  </si>
  <si>
    <t>Demontáž do sute z bobroviek so zvetranou maltou</t>
  </si>
  <si>
    <t>76531-1860</t>
  </si>
  <si>
    <t>+(8,2+9,3)*6,0 =   105,000</t>
  </si>
  <si>
    <t>+(10,2+7,60)*7,8 =   138,840</t>
  </si>
  <si>
    <t>+(8,2+9,3)*((7,0+6,0)/2) =   113,750</t>
  </si>
  <si>
    <t>;++ Medzisúčet: =   357,590</t>
  </si>
  <si>
    <t>"odpočet plochy vikierov :"</t>
  </si>
  <si>
    <t>-6*(2,0*1,5) =   -18,000</t>
  </si>
  <si>
    <t>;++ Medzisúčet: =   -18,000</t>
  </si>
  <si>
    <t>765901050</t>
  </si>
  <si>
    <t>Pokrytie striech fóliou Tyvek Supro (Izotec) hydroizolačná difúzna</t>
  </si>
  <si>
    <t>76590-1050</t>
  </si>
  <si>
    <t>"357,59="360,0 =   360,000</t>
  </si>
  <si>
    <t>998765202</t>
  </si>
  <si>
    <t>Presun hmôt pre krytiny tvrdé na objektoch výšky do 12 m</t>
  </si>
  <si>
    <t>99876-5202</t>
  </si>
  <si>
    <t xml:space="preserve">765 - Krytiny tvrdé  spolu: </t>
  </si>
  <si>
    <t>767 - Konštrukcie doplnk. kovové stavebné</t>
  </si>
  <si>
    <t>767.732</t>
  </si>
  <si>
    <t>Okno plastové dvojkrídlové š/v 1600/1000mm</t>
  </si>
  <si>
    <t>767</t>
  </si>
  <si>
    <t>998767202</t>
  </si>
  <si>
    <t>Presun hmôt pre kovové stav. doplnk. konštr. v objektoch výšky do 12 m</t>
  </si>
  <si>
    <t>99876-7202</t>
  </si>
  <si>
    <t>45.42.12</t>
  </si>
  <si>
    <t xml:space="preserve">767 - Konštrukcie doplnk. kovové stavebné  spolu: </t>
  </si>
  <si>
    <t>783 - Nátery</t>
  </si>
  <si>
    <t>783</t>
  </si>
  <si>
    <t>783782203</t>
  </si>
  <si>
    <t>Nátery tesárskych konštr. Bochemitom QB</t>
  </si>
  <si>
    <t>78378-2203</t>
  </si>
  <si>
    <t>45.44.22</t>
  </si>
  <si>
    <t>"pôvodné aj vymenené prvky okrem strešných lát :"</t>
  </si>
  <si>
    <t>(0,06+0,15)*2*25,5*2 =   21,420</t>
  </si>
  <si>
    <t>(0,06+0,18)*2*156,5*2 =   150,240</t>
  </si>
  <si>
    <t>(0,12+0,15)*2*413,5 =   223,290</t>
  </si>
  <si>
    <t>(0,1+0,14)*2*15,0 =   7,200</t>
  </si>
  <si>
    <t>(0,12*4)*40,5 =   19,440</t>
  </si>
  <si>
    <t>(0,1+0,15)*2*(37,0+12,0) =   24,500</t>
  </si>
  <si>
    <t>(0,15*4)*11,0 =   6,600</t>
  </si>
  <si>
    <t>(0,16+0,2)*2*88,5 =   63,720</t>
  </si>
  <si>
    <t>(0,16*4)*(40,5+13,0) =   34,240</t>
  </si>
  <si>
    <t>21,18 =   21,180</t>
  </si>
  <si>
    <t xml:space="preserve">783 - Nátery  spolu: </t>
  </si>
  <si>
    <t>784 - Maľby</t>
  </si>
  <si>
    <t>784</t>
  </si>
  <si>
    <t>784412301</t>
  </si>
  <si>
    <t>Pačok 2x váp. mliekom s obrús. a presádr. v miest. do 3,8m - penetrácia</t>
  </si>
  <si>
    <t>78441-2301</t>
  </si>
  <si>
    <t>45.44.21</t>
  </si>
  <si>
    <t>784452571</t>
  </si>
  <si>
    <t>Maľba zo zmesí tekut. 1far. dvojnás. v miest. do 3,8m</t>
  </si>
  <si>
    <t>78445-2571</t>
  </si>
  <si>
    <t xml:space="preserve">784 - Maľby  spolu: </t>
  </si>
  <si>
    <t xml:space="preserve">PRÁCE A DODÁVKY PSV  spolu: </t>
  </si>
  <si>
    <t>PRÁCE A DODÁVKY M</t>
  </si>
  <si>
    <t>M21 - 155 Elektromontáže</t>
  </si>
  <si>
    <t>921</t>
  </si>
  <si>
    <t>210220000</t>
  </si>
  <si>
    <t>Bleskozvod</t>
  </si>
  <si>
    <t>M</t>
  </si>
  <si>
    <t>MK</t>
  </si>
  <si>
    <t xml:space="preserve">M21 - 155 Elektromontáže  spolu: </t>
  </si>
  <si>
    <t xml:space="preserve">PRÁCE A DODÁVKY M  spolu: </t>
  </si>
  <si>
    <t>Za rozpočet celkom</t>
  </si>
  <si>
    <t>Spracoval: Budinská</t>
  </si>
  <si>
    <t>Figura</t>
  </si>
  <si>
    <t>Spracoval:</t>
  </si>
  <si>
    <t>Dátum:</t>
  </si>
  <si>
    <t>Doplnenie časti streš. väzby z hranolov, plocha do 120 cm2 D+M</t>
  </si>
  <si>
    <t>úprava vrchnej hrany atikových múrov pod oplechovanie atík</t>
  </si>
  <si>
    <t>pôvodné laťovanie krytiny bobrovky kladenej korunovým spôsobom</t>
  </si>
  <si>
    <t>počítané aj s výmerou zvislých stien a bočných stien vikierov, tieto nebudú osadené na krokvových závesoch</t>
  </si>
  <si>
    <t>vikiere a štítové múry nad strešnou rovinou</t>
  </si>
  <si>
    <t>žľaby budú napojené do pôvodných odpadových rúr</t>
  </si>
  <si>
    <t>cena komplet aj s parapetnými plechmi príslušných rozmerov</t>
  </si>
  <si>
    <t>demontáž pôvodného + nový Bleskozvod - vrátane revíznej správy</t>
  </si>
  <si>
    <t>Rekonštrukcia strechy na objekte Kollárova 1 v Pezinku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</si>
</sst>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Sk&quot;_-;\-* #,##0\ &quot;Sk&quot;_-;_-* &quot;-&quot;\ &quot;Sk&quot;_-;_-@_-"/>
    <numFmt numFmtId="165" formatCode="#,##0.00000"/>
    <numFmt numFmtId="166" formatCode="#,##0.0000"/>
    <numFmt numFmtId="167" formatCode="#,##0.000"/>
    <numFmt numFmtId="168" formatCode="#,##0&quot; Sk&quot;;[Red]&quot;-&quot;#,##0&quot; Sk&quot;"/>
    <numFmt numFmtId="169" formatCode="#,##0.0"/>
    <numFmt numFmtId="170" formatCode="0.000"/>
  </numFmts>
  <fonts count="19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indexed="9"/>
      <name val="Arial Narrow"/>
      <charset val="238"/>
    </font>
    <font>
      <b/>
      <sz val="8"/>
      <color indexed="9"/>
      <name val="Arial Narrow"/>
      <charset val="238"/>
    </font>
    <font>
      <sz val="8"/>
      <color indexed="12"/>
      <name val="Arial Narrow"/>
      <charset val="238"/>
    </font>
    <font>
      <sz val="7.5"/>
      <color rgb="FFFFFFFF"/>
      <name val="Arial Narrow"/>
      <charset val="238"/>
    </font>
    <font>
      <sz val="11"/>
      <color indexed="8"/>
      <name val="Calibri"/>
      <charset val="238"/>
    </font>
    <font>
      <sz val="10"/>
      <name val="Arial CE"/>
      <charset val="238"/>
    </font>
    <font>
      <b/>
      <sz val="7"/>
      <name val="Letter Gothic CE"/>
      <charset val="238"/>
    </font>
    <font>
      <sz val="11"/>
      <color indexed="9"/>
      <name val="Calibri"/>
      <charset val="238"/>
    </font>
    <font>
      <sz val="11"/>
      <color indexed="10"/>
      <name val="Calibri"/>
      <charset val="238"/>
    </font>
    <font>
      <b/>
      <sz val="11"/>
      <color indexed="8"/>
      <name val="Calibri"/>
      <charset val="238"/>
    </font>
    <font>
      <b/>
      <sz val="18"/>
      <color indexed="62"/>
      <name val="Cambria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8"/>
      <color rgb="FF008000"/>
      <name val="Arial Narrow"/>
      <family val="2"/>
      <charset val="238"/>
    </font>
    <font>
      <b/>
      <sz val="10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">
    <xf numFmtId="0" fontId="0" fillId="0" borderId="0"/>
    <xf numFmtId="0" fontId="9" fillId="0" borderId="0"/>
    <xf numFmtId="0" fontId="10" fillId="0" borderId="9" applyFont="0" applyFill="0" applyBorder="0">
      <alignment vertical="center"/>
    </xf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168" fontId="10" fillId="0" borderId="9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10" fillId="0" borderId="9" applyFont="0" applyFill="0"/>
    <xf numFmtId="0" fontId="10" fillId="0" borderId="9">
      <alignment vertical="center"/>
    </xf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3" fillId="0" borderId="10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10" fillId="0" borderId="1" applyBorder="0">
      <alignment vertical="center"/>
    </xf>
    <xf numFmtId="0" fontId="12" fillId="0" borderId="0" applyNumberFormat="0" applyFill="0" applyBorder="0" applyAlignment="0" applyProtection="0"/>
    <xf numFmtId="0" fontId="10" fillId="0" borderId="1">
      <alignment vertical="center"/>
    </xf>
  </cellStyleXfs>
  <cellXfs count="87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 applyProtection="1"/>
    <xf numFmtId="4" fontId="1" fillId="0" borderId="0" xfId="0" applyNumberFormat="1" applyFont="1" applyProtection="1"/>
    <xf numFmtId="165" fontId="1" fillId="0" borderId="0" xfId="0" applyNumberFormat="1" applyFont="1" applyProtection="1"/>
    <xf numFmtId="167" fontId="1" fillId="0" borderId="0" xfId="0" applyNumberFormat="1" applyFont="1" applyProtection="1"/>
    <xf numFmtId="0" fontId="3" fillId="0" borderId="0" xfId="0" applyFont="1" applyProtection="1"/>
    <xf numFmtId="0" fontId="2" fillId="0" borderId="0" xfId="0" applyFo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left" vertical="top" wrapText="1"/>
    </xf>
    <xf numFmtId="167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65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70" fontId="1" fillId="0" borderId="0" xfId="0" applyNumberFormat="1" applyFont="1" applyAlignment="1" applyProtection="1">
      <alignment vertical="top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Continuous"/>
    </xf>
    <xf numFmtId="0" fontId="1" fillId="0" borderId="7" xfId="0" applyFont="1" applyBorder="1" applyAlignment="1" applyProtection="1">
      <alignment horizontal="centerContinuous"/>
    </xf>
    <xf numFmtId="0" fontId="1" fillId="0" borderId="8" xfId="0" applyFont="1" applyBorder="1" applyAlignment="1" applyProtection="1">
      <alignment horizontal="centerContinuous"/>
    </xf>
    <xf numFmtId="0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5" xfId="0" applyNumberFormat="1" applyFont="1" applyBorder="1" applyAlignment="1" applyProtection="1">
      <alignment horizontal="center"/>
    </xf>
    <xf numFmtId="0" fontId="1" fillId="0" borderId="2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7" fontId="1" fillId="0" borderId="3" xfId="0" applyNumberFormat="1" applyFont="1" applyBorder="1" applyProtection="1"/>
    <xf numFmtId="0" fontId="1" fillId="0" borderId="3" xfId="0" applyFont="1" applyBorder="1" applyProtection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9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49" fontId="1" fillId="0" borderId="2" xfId="0" applyNumberFormat="1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49" fontId="1" fillId="0" borderId="3" xfId="0" applyNumberFormat="1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49" fontId="15" fillId="0" borderId="0" xfId="0" applyNumberFormat="1" applyFont="1" applyAlignment="1" applyProtection="1">
      <alignment vertical="top"/>
    </xf>
    <xf numFmtId="49" fontId="16" fillId="0" borderId="0" xfId="0" applyNumberFormat="1" applyFont="1" applyAlignment="1" applyProtection="1">
      <alignment horizontal="left" vertical="top" wrapText="1"/>
    </xf>
    <xf numFmtId="167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4" fontId="16" fillId="0" borderId="0" xfId="0" applyNumberFormat="1" applyFont="1" applyAlignment="1" applyProtection="1">
      <alignment vertical="top"/>
    </xf>
    <xf numFmtId="165" fontId="16" fillId="0" borderId="0" xfId="0" applyNumberFormat="1" applyFont="1" applyAlignment="1" applyProtection="1">
      <alignment vertical="top"/>
    </xf>
    <xf numFmtId="0" fontId="16" fillId="0" borderId="0" xfId="0" applyFont="1" applyAlignment="1" applyProtection="1">
      <alignment horizontal="center" vertical="top"/>
    </xf>
    <xf numFmtId="170" fontId="16" fillId="0" borderId="0" xfId="0" applyNumberFormat="1" applyFont="1" applyAlignment="1" applyProtection="1">
      <alignment vertical="top"/>
    </xf>
    <xf numFmtId="49" fontId="17" fillId="0" borderId="0" xfId="0" applyNumberFormat="1" applyFont="1" applyAlignment="1" applyProtection="1">
      <alignment horizontal="left" vertical="top" wrapText="1"/>
    </xf>
    <xf numFmtId="167" fontId="17" fillId="0" borderId="0" xfId="0" applyNumberFormat="1" applyFont="1" applyAlignment="1" applyProtection="1">
      <alignment vertical="top"/>
    </xf>
    <xf numFmtId="0" fontId="17" fillId="0" borderId="0" xfId="0" applyFont="1" applyAlignment="1" applyProtection="1">
      <alignment vertical="top"/>
    </xf>
    <xf numFmtId="4" fontId="17" fillId="0" borderId="0" xfId="0" applyNumberFormat="1" applyFont="1" applyAlignment="1" applyProtection="1">
      <alignment vertical="top"/>
    </xf>
    <xf numFmtId="165" fontId="17" fillId="0" borderId="0" xfId="0" applyNumberFormat="1" applyFont="1" applyAlignment="1" applyProtection="1">
      <alignment vertical="top"/>
    </xf>
    <xf numFmtId="0" fontId="17" fillId="0" borderId="0" xfId="0" applyFont="1" applyAlignment="1" applyProtection="1">
      <alignment horizontal="center" vertical="top"/>
    </xf>
    <xf numFmtId="170" fontId="17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15" fillId="0" borderId="0" xfId="0" applyNumberFormat="1" applyFont="1" applyAlignment="1" applyProtection="1">
      <alignment vertical="top"/>
    </xf>
    <xf numFmtId="165" fontId="15" fillId="0" borderId="0" xfId="0" applyNumberFormat="1" applyFont="1" applyAlignment="1" applyProtection="1">
      <alignment vertical="top"/>
    </xf>
    <xf numFmtId="167" fontId="15" fillId="0" borderId="0" xfId="0" applyNumberFormat="1" applyFont="1" applyAlignment="1" applyProtection="1">
      <alignment vertical="top"/>
    </xf>
    <xf numFmtId="49" fontId="4" fillId="0" borderId="0" xfId="1" applyNumberFormat="1" applyFont="1"/>
    <xf numFmtId="49" fontId="15" fillId="0" borderId="0" xfId="0" applyNumberFormat="1" applyFont="1" applyAlignment="1" applyProtection="1">
      <alignment horizontal="left" vertical="top" wrapText="1"/>
    </xf>
    <xf numFmtId="0" fontId="18" fillId="0" borderId="0" xfId="0" applyFont="1"/>
  </cellXfs>
  <cellStyles count="31">
    <cellStyle name="1 000 Sk" xfId="11" xr:uid="{00000000-0005-0000-0000-000000000000}"/>
    <cellStyle name="1 000,-  Sk" xfId="2" xr:uid="{00000000-0005-0000-0000-000001000000}"/>
    <cellStyle name="1 000,- Kč" xfId="7" xr:uid="{00000000-0005-0000-0000-000002000000}"/>
    <cellStyle name="1 000,- Sk" xfId="10" xr:uid="{00000000-0005-0000-0000-000003000000}"/>
    <cellStyle name="1000 Sk_fakturuj99" xfId="4" xr:uid="{00000000-0005-0000-0000-000004000000}"/>
    <cellStyle name="20 % – Zvýraznění1" xfId="8" xr:uid="{00000000-0005-0000-0000-000005000000}"/>
    <cellStyle name="20 % – Zvýraznění2" xfId="9" xr:uid="{00000000-0005-0000-0000-000006000000}"/>
    <cellStyle name="20 % – Zvýraznění3" xfId="3" xr:uid="{00000000-0005-0000-0000-000007000000}"/>
    <cellStyle name="20 % – Zvýraznění4" xfId="12" xr:uid="{00000000-0005-0000-0000-000008000000}"/>
    <cellStyle name="20 % – Zvýraznění5" xfId="13" xr:uid="{00000000-0005-0000-0000-000009000000}"/>
    <cellStyle name="20 % – Zvýraznění6" xfId="14" xr:uid="{00000000-0005-0000-0000-00000A000000}"/>
    <cellStyle name="40 % – Zvýraznění1" xfId="5" xr:uid="{00000000-0005-0000-0000-00000B000000}"/>
    <cellStyle name="40 % – Zvýraznění2" xfId="15" xr:uid="{00000000-0005-0000-0000-00000C000000}"/>
    <cellStyle name="40 % – Zvýraznění3" xfId="16" xr:uid="{00000000-0005-0000-0000-00000D000000}"/>
    <cellStyle name="40 % – Zvýraznění4" xfId="17" xr:uid="{00000000-0005-0000-0000-00000E000000}"/>
    <cellStyle name="40 % – Zvýraznění5" xfId="6" xr:uid="{00000000-0005-0000-0000-00000F000000}"/>
    <cellStyle name="40 % – Zvýraznění6" xfId="18" xr:uid="{00000000-0005-0000-0000-000010000000}"/>
    <cellStyle name="60 % – Zvýraznění1" xfId="19" xr:uid="{00000000-0005-0000-0000-000011000000}"/>
    <cellStyle name="60 % – Zvýraznění2" xfId="20" xr:uid="{00000000-0005-0000-0000-000012000000}"/>
    <cellStyle name="60 % – Zvýraznění3" xfId="21" xr:uid="{00000000-0005-0000-0000-000013000000}"/>
    <cellStyle name="60 % – Zvýraznění4" xfId="22" xr:uid="{00000000-0005-0000-0000-000014000000}"/>
    <cellStyle name="60 % – Zvýraznění5" xfId="23" xr:uid="{00000000-0005-0000-0000-000015000000}"/>
    <cellStyle name="60 % – Zvýraznění6" xfId="24" xr:uid="{00000000-0005-0000-0000-000016000000}"/>
    <cellStyle name="Celkem" xfId="25" xr:uid="{00000000-0005-0000-0000-000017000000}"/>
    <cellStyle name="data" xfId="26" xr:uid="{00000000-0005-0000-0000-000018000000}"/>
    <cellStyle name="Název" xfId="27" xr:uid="{00000000-0005-0000-0000-000019000000}"/>
    <cellStyle name="Normálna" xfId="0" builtinId="0"/>
    <cellStyle name="normálne_KLs" xfId="1" xr:uid="{00000000-0005-0000-0000-00001B000000}"/>
    <cellStyle name="TEXT" xfId="28" xr:uid="{00000000-0005-0000-0000-00001C000000}"/>
    <cellStyle name="Text upozornění" xfId="29" xr:uid="{00000000-0005-0000-0000-00001D000000}"/>
    <cellStyle name="TEXT1" xfId="30" xr:uid="{00000000-0005-0000-0000-00001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3"/>
  <sheetViews>
    <sheetView tabSelected="1" workbookViewId="0">
      <selection activeCell="A5" sqref="A5"/>
    </sheetView>
  </sheetViews>
  <sheetFormatPr defaultColWidth="9.140625"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 customWidth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 customWidth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 customWidth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71</v>
      </c>
      <c r="B1" s="4"/>
      <c r="C1" s="4"/>
      <c r="D1" s="4"/>
      <c r="E1" s="8" t="s">
        <v>406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3</v>
      </c>
      <c r="AA1" s="84" t="s">
        <v>4</v>
      </c>
      <c r="AB1" s="1" t="s">
        <v>5</v>
      </c>
      <c r="AC1" s="1" t="s">
        <v>6</v>
      </c>
      <c r="AD1" s="1" t="s">
        <v>7</v>
      </c>
      <c r="AE1" s="55" t="s">
        <v>8</v>
      </c>
      <c r="AF1" s="56" t="s">
        <v>9</v>
      </c>
      <c r="AG1" s="4"/>
      <c r="AH1" s="4"/>
    </row>
    <row r="2" spans="1:37">
      <c r="A2" s="8" t="s">
        <v>72</v>
      </c>
      <c r="B2" s="4"/>
      <c r="C2" s="4"/>
      <c r="D2" s="4"/>
      <c r="E2" s="8" t="s">
        <v>73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10</v>
      </c>
      <c r="AA2" s="2" t="s">
        <v>11</v>
      </c>
      <c r="AB2" s="2" t="s">
        <v>12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 t="s">
        <v>13</v>
      </c>
      <c r="B3" s="4"/>
      <c r="C3" s="4"/>
      <c r="D3" s="4"/>
      <c r="E3" s="8" t="s">
        <v>407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14</v>
      </c>
      <c r="AA3" s="2" t="s">
        <v>15</v>
      </c>
      <c r="AB3" s="2" t="s">
        <v>12</v>
      </c>
      <c r="AC3" s="2" t="s">
        <v>16</v>
      </c>
      <c r="AD3" s="3" t="s">
        <v>17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18</v>
      </c>
      <c r="AA4" s="2" t="s">
        <v>19</v>
      </c>
      <c r="AB4" s="2" t="s">
        <v>12</v>
      </c>
      <c r="AC4" s="2"/>
      <c r="AD4" s="3"/>
      <c r="AE4" s="55">
        <v>3</v>
      </c>
      <c r="AF4" s="59">
        <v>123.45699999999999</v>
      </c>
      <c r="AG4" s="4"/>
      <c r="AH4" s="4"/>
    </row>
    <row r="5" spans="1:37" ht="13.5">
      <c r="A5" s="86" t="s">
        <v>416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20</v>
      </c>
      <c r="AA5" s="2" t="s">
        <v>15</v>
      </c>
      <c r="AB5" s="2" t="s">
        <v>12</v>
      </c>
      <c r="AC5" s="2" t="s">
        <v>16</v>
      </c>
      <c r="AD5" s="3" t="s">
        <v>17</v>
      </c>
      <c r="AE5" s="55">
        <v>4</v>
      </c>
      <c r="AF5" s="60">
        <v>123.4567</v>
      </c>
      <c r="AG5" s="4"/>
      <c r="AH5" s="4"/>
    </row>
    <row r="6" spans="1:37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21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/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  <c r="H9" s="10" t="s">
        <v>29</v>
      </c>
      <c r="I9" s="10" t="s">
        <v>30</v>
      </c>
      <c r="J9" s="10" t="s">
        <v>31</v>
      </c>
      <c r="K9" s="39" t="s">
        <v>32</v>
      </c>
      <c r="L9" s="40"/>
      <c r="M9" s="41" t="s">
        <v>33</v>
      </c>
      <c r="N9" s="40"/>
      <c r="O9" s="10" t="s">
        <v>2</v>
      </c>
      <c r="P9" s="42" t="s">
        <v>34</v>
      </c>
      <c r="Q9" s="45" t="s">
        <v>26</v>
      </c>
      <c r="R9" s="45" t="s">
        <v>26</v>
      </c>
      <c r="S9" s="42" t="s">
        <v>26</v>
      </c>
      <c r="T9" s="46" t="s">
        <v>35</v>
      </c>
      <c r="U9" s="47" t="s">
        <v>36</v>
      </c>
      <c r="V9" s="48" t="s">
        <v>37</v>
      </c>
      <c r="W9" s="10" t="s">
        <v>38</v>
      </c>
      <c r="X9" s="10" t="s">
        <v>39</v>
      </c>
      <c r="Y9" s="10" t="s">
        <v>40</v>
      </c>
      <c r="Z9" s="61" t="s">
        <v>41</v>
      </c>
      <c r="AA9" s="61" t="s">
        <v>42</v>
      </c>
      <c r="AB9" s="10" t="s">
        <v>37</v>
      </c>
      <c r="AC9" s="10" t="s">
        <v>43</v>
      </c>
      <c r="AD9" s="10" t="s">
        <v>44</v>
      </c>
      <c r="AE9" s="62" t="s">
        <v>45</v>
      </c>
      <c r="AF9" s="62" t="s">
        <v>46</v>
      </c>
      <c r="AG9" s="62" t="s">
        <v>26</v>
      </c>
      <c r="AH9" s="62" t="s">
        <v>47</v>
      </c>
      <c r="AJ9" s="4" t="s">
        <v>77</v>
      </c>
      <c r="AK9" s="4" t="s">
        <v>79</v>
      </c>
    </row>
    <row r="10" spans="1:37">
      <c r="A10" s="11" t="s">
        <v>48</v>
      </c>
      <c r="B10" s="11" t="s">
        <v>49</v>
      </c>
      <c r="C10" s="38"/>
      <c r="D10" s="11" t="s">
        <v>50</v>
      </c>
      <c r="E10" s="11" t="s">
        <v>51</v>
      </c>
      <c r="F10" s="11" t="s">
        <v>52</v>
      </c>
      <c r="G10" s="11" t="s">
        <v>53</v>
      </c>
      <c r="H10" s="11" t="s">
        <v>54</v>
      </c>
      <c r="I10" s="11" t="s">
        <v>55</v>
      </c>
      <c r="J10" s="11"/>
      <c r="K10" s="11" t="s">
        <v>28</v>
      </c>
      <c r="L10" s="11" t="s">
        <v>31</v>
      </c>
      <c r="M10" s="43" t="s">
        <v>28</v>
      </c>
      <c r="N10" s="11" t="s">
        <v>31</v>
      </c>
      <c r="O10" s="11" t="s">
        <v>56</v>
      </c>
      <c r="P10" s="44"/>
      <c r="Q10" s="49" t="s">
        <v>57</v>
      </c>
      <c r="R10" s="49" t="s">
        <v>58</v>
      </c>
      <c r="S10" s="44" t="s">
        <v>59</v>
      </c>
      <c r="T10" s="50" t="s">
        <v>60</v>
      </c>
      <c r="U10" s="51" t="s">
        <v>61</v>
      </c>
      <c r="V10" s="52" t="s">
        <v>62</v>
      </c>
      <c r="W10" s="53"/>
      <c r="X10" s="54"/>
      <c r="Y10" s="54"/>
      <c r="Z10" s="63" t="s">
        <v>63</v>
      </c>
      <c r="AA10" s="63" t="s">
        <v>48</v>
      </c>
      <c r="AB10" s="11" t="s">
        <v>64</v>
      </c>
      <c r="AC10" s="54"/>
      <c r="AD10" s="54"/>
      <c r="AE10" s="64"/>
      <c r="AF10" s="64"/>
      <c r="AG10" s="64"/>
      <c r="AH10" s="64"/>
      <c r="AJ10" s="4" t="s">
        <v>78</v>
      </c>
      <c r="AK10" s="4" t="s">
        <v>80</v>
      </c>
    </row>
    <row r="12" spans="1:37">
      <c r="B12" s="65" t="s">
        <v>81</v>
      </c>
    </row>
    <row r="13" spans="1:37">
      <c r="B13" s="27" t="s">
        <v>82</v>
      </c>
    </row>
    <row r="14" spans="1:37">
      <c r="A14" s="25">
        <v>1</v>
      </c>
      <c r="B14" s="26" t="s">
        <v>83</v>
      </c>
      <c r="C14" s="27" t="s">
        <v>84</v>
      </c>
      <c r="D14" s="28" t="s">
        <v>85</v>
      </c>
      <c r="E14" s="29">
        <v>120</v>
      </c>
      <c r="F14" s="30" t="s">
        <v>86</v>
      </c>
      <c r="H14" s="31">
        <f>ROUND(E14*G14,2)</f>
        <v>0</v>
      </c>
      <c r="J14" s="31">
        <f>ROUND(E14*G14,2)</f>
        <v>0</v>
      </c>
      <c r="K14" s="32">
        <v>1.2700000000000001E-3</v>
      </c>
      <c r="L14" s="32">
        <f>E14*K14</f>
        <v>0.15240000000000001</v>
      </c>
      <c r="N14" s="29">
        <f>E14*M14</f>
        <v>0</v>
      </c>
      <c r="P14" s="30" t="s">
        <v>87</v>
      </c>
      <c r="V14" s="33" t="s">
        <v>70</v>
      </c>
      <c r="X14" s="27" t="s">
        <v>88</v>
      </c>
      <c r="Y14" s="27" t="s">
        <v>84</v>
      </c>
      <c r="Z14" s="30" t="s">
        <v>89</v>
      </c>
      <c r="AJ14" s="4" t="s">
        <v>90</v>
      </c>
      <c r="AK14" s="4" t="s">
        <v>91</v>
      </c>
    </row>
    <row r="15" spans="1:37">
      <c r="D15" s="66" t="s">
        <v>92</v>
      </c>
      <c r="E15" s="67"/>
      <c r="F15" s="68"/>
      <c r="G15" s="69"/>
      <c r="H15" s="69"/>
      <c r="I15" s="69"/>
      <c r="J15" s="69"/>
      <c r="K15" s="70"/>
      <c r="L15" s="70"/>
      <c r="M15" s="67"/>
      <c r="N15" s="67"/>
      <c r="O15" s="68"/>
      <c r="P15" s="68"/>
      <c r="Q15" s="67"/>
      <c r="R15" s="67"/>
      <c r="S15" s="67"/>
      <c r="T15" s="71"/>
      <c r="U15" s="71"/>
      <c r="V15" s="71" t="s">
        <v>0</v>
      </c>
      <c r="W15" s="72"/>
      <c r="X15" s="68"/>
    </row>
    <row r="16" spans="1:37" ht="25.5">
      <c r="A16" s="25">
        <v>2</v>
      </c>
      <c r="B16" s="26" t="s">
        <v>93</v>
      </c>
      <c r="C16" s="27" t="s">
        <v>94</v>
      </c>
      <c r="D16" s="28" t="s">
        <v>95</v>
      </c>
      <c r="E16" s="29">
        <v>220</v>
      </c>
      <c r="F16" s="30" t="s">
        <v>86</v>
      </c>
      <c r="H16" s="31">
        <f>ROUND(E16*G16,2)</f>
        <v>0</v>
      </c>
      <c r="J16" s="31">
        <f>ROUND(E16*G16,2)</f>
        <v>0</v>
      </c>
      <c r="K16" s="32">
        <v>2.0000000000000002E-5</v>
      </c>
      <c r="L16" s="32">
        <f>E16*K16</f>
        <v>4.4000000000000003E-3</v>
      </c>
      <c r="N16" s="29">
        <f>E16*M16</f>
        <v>0</v>
      </c>
      <c r="P16" s="30" t="s">
        <v>87</v>
      </c>
      <c r="V16" s="33" t="s">
        <v>70</v>
      </c>
      <c r="X16" s="27" t="s">
        <v>96</v>
      </c>
      <c r="Y16" s="27" t="s">
        <v>94</v>
      </c>
      <c r="Z16" s="30" t="s">
        <v>97</v>
      </c>
      <c r="AJ16" s="4" t="s">
        <v>90</v>
      </c>
      <c r="AK16" s="4" t="s">
        <v>91</v>
      </c>
    </row>
    <row r="17" spans="1:37" ht="25.5">
      <c r="A17" s="25">
        <v>3</v>
      </c>
      <c r="B17" s="26" t="s">
        <v>98</v>
      </c>
      <c r="C17" s="27" t="s">
        <v>99</v>
      </c>
      <c r="D17" s="28" t="s">
        <v>100</v>
      </c>
      <c r="E17" s="29">
        <v>12</v>
      </c>
      <c r="F17" s="30" t="s">
        <v>101</v>
      </c>
      <c r="H17" s="31">
        <f>ROUND(E17*G17,2)</f>
        <v>0</v>
      </c>
      <c r="J17" s="31">
        <f>ROUND(E17*G17,2)</f>
        <v>0</v>
      </c>
      <c r="L17" s="32">
        <f>E17*K17</f>
        <v>0</v>
      </c>
      <c r="N17" s="29">
        <f>E17*M17</f>
        <v>0</v>
      </c>
      <c r="P17" s="30" t="s">
        <v>87</v>
      </c>
      <c r="V17" s="33" t="s">
        <v>70</v>
      </c>
      <c r="X17" s="27" t="s">
        <v>102</v>
      </c>
      <c r="Y17" s="27" t="s">
        <v>99</v>
      </c>
      <c r="Z17" s="30" t="s">
        <v>103</v>
      </c>
      <c r="AJ17" s="4" t="s">
        <v>90</v>
      </c>
      <c r="AK17" s="4" t="s">
        <v>91</v>
      </c>
    </row>
    <row r="18" spans="1:37" ht="25.5">
      <c r="A18" s="25">
        <v>4</v>
      </c>
      <c r="B18" s="26" t="s">
        <v>98</v>
      </c>
      <c r="C18" s="27" t="s">
        <v>104</v>
      </c>
      <c r="D18" s="28" t="s">
        <v>105</v>
      </c>
      <c r="E18" s="29">
        <v>9.6</v>
      </c>
      <c r="F18" s="30" t="s">
        <v>86</v>
      </c>
      <c r="H18" s="31">
        <f>ROUND(E18*G18,2)</f>
        <v>0</v>
      </c>
      <c r="J18" s="31">
        <f>ROUND(E18*G18,2)</f>
        <v>0</v>
      </c>
      <c r="K18" s="32">
        <v>1.0300000000000001E-3</v>
      </c>
      <c r="L18" s="32">
        <f>E18*K18</f>
        <v>9.888000000000001E-3</v>
      </c>
      <c r="M18" s="29">
        <v>6.2E-2</v>
      </c>
      <c r="N18" s="29">
        <f>E18*M18</f>
        <v>0.59519999999999995</v>
      </c>
      <c r="P18" s="30" t="s">
        <v>87</v>
      </c>
      <c r="V18" s="33" t="s">
        <v>70</v>
      </c>
      <c r="X18" s="27" t="s">
        <v>106</v>
      </c>
      <c r="Y18" s="27" t="s">
        <v>104</v>
      </c>
      <c r="Z18" s="30" t="s">
        <v>103</v>
      </c>
      <c r="AJ18" s="4" t="s">
        <v>90</v>
      </c>
      <c r="AK18" s="4" t="s">
        <v>91</v>
      </c>
    </row>
    <row r="19" spans="1:37">
      <c r="D19" s="66" t="s">
        <v>107</v>
      </c>
      <c r="E19" s="67"/>
      <c r="F19" s="68"/>
      <c r="G19" s="69"/>
      <c r="H19" s="69"/>
      <c r="I19" s="69"/>
      <c r="J19" s="69"/>
      <c r="K19" s="70"/>
      <c r="L19" s="70"/>
      <c r="M19" s="67"/>
      <c r="N19" s="67"/>
      <c r="O19" s="68"/>
      <c r="P19" s="68"/>
      <c r="Q19" s="67"/>
      <c r="R19" s="67"/>
      <c r="S19" s="67"/>
      <c r="T19" s="71"/>
      <c r="U19" s="71"/>
      <c r="V19" s="71" t="s">
        <v>0</v>
      </c>
      <c r="W19" s="72"/>
      <c r="X19" s="68"/>
    </row>
    <row r="20" spans="1:37">
      <c r="A20" s="25">
        <v>5</v>
      </c>
      <c r="B20" s="26" t="s">
        <v>98</v>
      </c>
      <c r="C20" s="27" t="s">
        <v>108</v>
      </c>
      <c r="D20" s="28" t="s">
        <v>109</v>
      </c>
      <c r="E20" s="29">
        <v>34.613</v>
      </c>
      <c r="F20" s="30" t="s">
        <v>110</v>
      </c>
      <c r="H20" s="31">
        <f>ROUND(E20*G20,2)</f>
        <v>0</v>
      </c>
      <c r="J20" s="31">
        <f>ROUND(E20*G20,2)</f>
        <v>0</v>
      </c>
      <c r="L20" s="32">
        <f>E20*K20</f>
        <v>0</v>
      </c>
      <c r="N20" s="29">
        <f>E20*M20</f>
        <v>0</v>
      </c>
      <c r="P20" s="30" t="s">
        <v>87</v>
      </c>
      <c r="V20" s="33" t="s">
        <v>70</v>
      </c>
      <c r="X20" s="27" t="s">
        <v>111</v>
      </c>
      <c r="Y20" s="27" t="s">
        <v>108</v>
      </c>
      <c r="Z20" s="30" t="s">
        <v>103</v>
      </c>
      <c r="AJ20" s="4" t="s">
        <v>90</v>
      </c>
      <c r="AK20" s="4" t="s">
        <v>91</v>
      </c>
    </row>
    <row r="21" spans="1:37">
      <c r="D21" s="66" t="s">
        <v>112</v>
      </c>
      <c r="E21" s="67"/>
      <c r="F21" s="68"/>
      <c r="G21" s="69"/>
      <c r="H21" s="69"/>
      <c r="I21" s="69"/>
      <c r="J21" s="69"/>
      <c r="K21" s="70"/>
      <c r="L21" s="70"/>
      <c r="M21" s="67"/>
      <c r="N21" s="67"/>
      <c r="O21" s="68"/>
      <c r="P21" s="68"/>
      <c r="Q21" s="67"/>
      <c r="R21" s="67"/>
      <c r="S21" s="67"/>
      <c r="T21" s="71"/>
      <c r="U21" s="71"/>
      <c r="V21" s="71" t="s">
        <v>0</v>
      </c>
      <c r="W21" s="72"/>
      <c r="X21" s="68"/>
    </row>
    <row r="22" spans="1:37" ht="25.5">
      <c r="A22" s="25">
        <v>6</v>
      </c>
      <c r="B22" s="26" t="s">
        <v>98</v>
      </c>
      <c r="C22" s="27" t="s">
        <v>113</v>
      </c>
      <c r="D22" s="28" t="s">
        <v>114</v>
      </c>
      <c r="E22" s="29">
        <v>34.613</v>
      </c>
      <c r="F22" s="30" t="s">
        <v>110</v>
      </c>
      <c r="H22" s="31">
        <f>ROUND(E22*G22,2)</f>
        <v>0</v>
      </c>
      <c r="J22" s="31">
        <f>ROUND(E22*G22,2)</f>
        <v>0</v>
      </c>
      <c r="L22" s="32">
        <f>E22*K22</f>
        <v>0</v>
      </c>
      <c r="N22" s="29">
        <f>E22*M22</f>
        <v>0</v>
      </c>
      <c r="P22" s="30" t="s">
        <v>87</v>
      </c>
      <c r="V22" s="33" t="s">
        <v>70</v>
      </c>
      <c r="X22" s="27" t="s">
        <v>115</v>
      </c>
      <c r="Y22" s="27" t="s">
        <v>113</v>
      </c>
      <c r="Z22" s="30" t="s">
        <v>103</v>
      </c>
      <c r="AJ22" s="4" t="s">
        <v>90</v>
      </c>
      <c r="AK22" s="4" t="s">
        <v>91</v>
      </c>
    </row>
    <row r="23" spans="1:37">
      <c r="A23" s="25">
        <v>7</v>
      </c>
      <c r="B23" s="26" t="s">
        <v>98</v>
      </c>
      <c r="C23" s="27" t="s">
        <v>116</v>
      </c>
      <c r="D23" s="28" t="s">
        <v>117</v>
      </c>
      <c r="E23" s="29">
        <v>34.613</v>
      </c>
      <c r="F23" s="30" t="s">
        <v>110</v>
      </c>
      <c r="H23" s="31">
        <f>ROUND(E23*G23,2)</f>
        <v>0</v>
      </c>
      <c r="J23" s="31">
        <f>ROUND(E23*G23,2)</f>
        <v>0</v>
      </c>
      <c r="L23" s="32">
        <f>E23*K23</f>
        <v>0</v>
      </c>
      <c r="N23" s="29">
        <f>E23*M23</f>
        <v>0</v>
      </c>
      <c r="P23" s="30" t="s">
        <v>87</v>
      </c>
      <c r="V23" s="33" t="s">
        <v>70</v>
      </c>
      <c r="X23" s="27" t="s">
        <v>118</v>
      </c>
      <c r="Y23" s="27" t="s">
        <v>116</v>
      </c>
      <c r="Z23" s="30" t="s">
        <v>103</v>
      </c>
      <c r="AJ23" s="4" t="s">
        <v>90</v>
      </c>
      <c r="AK23" s="4" t="s">
        <v>91</v>
      </c>
    </row>
    <row r="24" spans="1:37" ht="25.5">
      <c r="A24" s="25">
        <v>8</v>
      </c>
      <c r="B24" s="26" t="s">
        <v>98</v>
      </c>
      <c r="C24" s="27" t="s">
        <v>119</v>
      </c>
      <c r="D24" s="28" t="s">
        <v>120</v>
      </c>
      <c r="E24" s="29">
        <v>323.51299999999998</v>
      </c>
      <c r="F24" s="30" t="s">
        <v>110</v>
      </c>
      <c r="H24" s="31">
        <f>ROUND(E24*G24,2)</f>
        <v>0</v>
      </c>
      <c r="J24" s="31">
        <f>ROUND(E24*G24,2)</f>
        <v>0</v>
      </c>
      <c r="L24" s="32">
        <f>E24*K24</f>
        <v>0</v>
      </c>
      <c r="N24" s="29">
        <f>E24*M24</f>
        <v>0</v>
      </c>
      <c r="P24" s="30" t="s">
        <v>87</v>
      </c>
      <c r="V24" s="33" t="s">
        <v>70</v>
      </c>
      <c r="X24" s="27" t="s">
        <v>121</v>
      </c>
      <c r="Y24" s="27" t="s">
        <v>119</v>
      </c>
      <c r="Z24" s="30" t="s">
        <v>103</v>
      </c>
      <c r="AJ24" s="4" t="s">
        <v>90</v>
      </c>
      <c r="AK24" s="4" t="s">
        <v>91</v>
      </c>
    </row>
    <row r="25" spans="1:37">
      <c r="D25" s="66" t="s">
        <v>122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>
      <c r="D26" s="66" t="s">
        <v>123</v>
      </c>
      <c r="E26" s="67"/>
      <c r="F26" s="68"/>
      <c r="G26" s="69"/>
      <c r="H26" s="69"/>
      <c r="I26" s="69"/>
      <c r="J26" s="69"/>
      <c r="K26" s="70"/>
      <c r="L26" s="70"/>
      <c r="M26" s="67"/>
      <c r="N26" s="67"/>
      <c r="O26" s="68"/>
      <c r="P26" s="68"/>
      <c r="Q26" s="67"/>
      <c r="R26" s="67"/>
      <c r="S26" s="67"/>
      <c r="T26" s="71"/>
      <c r="U26" s="71"/>
      <c r="V26" s="71" t="s">
        <v>0</v>
      </c>
      <c r="W26" s="72"/>
      <c r="X26" s="68"/>
    </row>
    <row r="27" spans="1:37">
      <c r="D27" s="66" t="s">
        <v>124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 ht="25.5">
      <c r="A28" s="25">
        <v>9</v>
      </c>
      <c r="B28" s="26" t="s">
        <v>98</v>
      </c>
      <c r="C28" s="27" t="s">
        <v>125</v>
      </c>
      <c r="D28" s="28" t="s">
        <v>126</v>
      </c>
      <c r="E28" s="29">
        <v>34.613</v>
      </c>
      <c r="F28" s="30" t="s">
        <v>110</v>
      </c>
      <c r="H28" s="31">
        <f>ROUND(E28*G28,2)</f>
        <v>0</v>
      </c>
      <c r="J28" s="31">
        <f>ROUND(E28*G28,2)</f>
        <v>0</v>
      </c>
      <c r="L28" s="32">
        <f>E28*K28</f>
        <v>0</v>
      </c>
      <c r="N28" s="29">
        <f>E28*M28</f>
        <v>0</v>
      </c>
      <c r="P28" s="30" t="s">
        <v>87</v>
      </c>
      <c r="V28" s="33" t="s">
        <v>70</v>
      </c>
      <c r="X28" s="27" t="s">
        <v>127</v>
      </c>
      <c r="Y28" s="27" t="s">
        <v>125</v>
      </c>
      <c r="Z28" s="30" t="s">
        <v>103</v>
      </c>
      <c r="AJ28" s="4" t="s">
        <v>90</v>
      </c>
      <c r="AK28" s="4" t="s">
        <v>91</v>
      </c>
    </row>
    <row r="29" spans="1:37" ht="25.5">
      <c r="A29" s="25">
        <v>10</v>
      </c>
      <c r="B29" s="26" t="s">
        <v>128</v>
      </c>
      <c r="C29" s="27" t="s">
        <v>129</v>
      </c>
      <c r="D29" s="28" t="s">
        <v>130</v>
      </c>
      <c r="E29" s="29">
        <v>8.6300000000000008</v>
      </c>
      <c r="F29" s="30" t="s">
        <v>110</v>
      </c>
      <c r="H29" s="31">
        <f>ROUND(E29*G29,2)</f>
        <v>0</v>
      </c>
      <c r="J29" s="31">
        <f>ROUND(E29*G29,2)</f>
        <v>0</v>
      </c>
      <c r="K29" s="32">
        <v>1</v>
      </c>
      <c r="L29" s="32">
        <f>E29*K29</f>
        <v>8.6300000000000008</v>
      </c>
      <c r="N29" s="29">
        <f>E29*M29</f>
        <v>0</v>
      </c>
      <c r="P29" s="30" t="s">
        <v>87</v>
      </c>
      <c r="V29" s="33" t="s">
        <v>70</v>
      </c>
      <c r="X29" s="27" t="s">
        <v>131</v>
      </c>
      <c r="Y29" s="27" t="s">
        <v>129</v>
      </c>
      <c r="Z29" s="30" t="s">
        <v>132</v>
      </c>
      <c r="AJ29" s="4" t="s">
        <v>90</v>
      </c>
      <c r="AK29" s="4" t="s">
        <v>91</v>
      </c>
    </row>
    <row r="30" spans="1:37">
      <c r="D30" s="66" t="s">
        <v>133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>
      <c r="A31" s="25">
        <v>11</v>
      </c>
      <c r="B31" s="26" t="s">
        <v>128</v>
      </c>
      <c r="C31" s="27" t="s">
        <v>134</v>
      </c>
      <c r="D31" s="28" t="s">
        <v>135</v>
      </c>
      <c r="E31" s="29">
        <v>22.751999999999999</v>
      </c>
      <c r="F31" s="30" t="s">
        <v>110</v>
      </c>
      <c r="H31" s="31">
        <f>ROUND(E31*G31,2)</f>
        <v>0</v>
      </c>
      <c r="J31" s="31">
        <f>ROUND(E31*G31,2)</f>
        <v>0</v>
      </c>
      <c r="K31" s="32">
        <v>1</v>
      </c>
      <c r="L31" s="32">
        <f>E31*K31</f>
        <v>22.751999999999999</v>
      </c>
      <c r="N31" s="29">
        <f>E31*M31</f>
        <v>0</v>
      </c>
      <c r="P31" s="30" t="s">
        <v>87</v>
      </c>
      <c r="V31" s="33" t="s">
        <v>70</v>
      </c>
      <c r="X31" s="27" t="s">
        <v>136</v>
      </c>
      <c r="Y31" s="27" t="s">
        <v>134</v>
      </c>
      <c r="Z31" s="30" t="s">
        <v>137</v>
      </c>
      <c r="AJ31" s="4" t="s">
        <v>90</v>
      </c>
      <c r="AK31" s="4" t="s">
        <v>91</v>
      </c>
    </row>
    <row r="32" spans="1:37">
      <c r="D32" s="66" t="s">
        <v>138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A33" s="25">
        <v>12</v>
      </c>
      <c r="B33" s="26" t="s">
        <v>128</v>
      </c>
      <c r="C33" s="27" t="s">
        <v>139</v>
      </c>
      <c r="D33" s="28" t="s">
        <v>140</v>
      </c>
      <c r="E33" s="29">
        <v>1.5449999999999999</v>
      </c>
      <c r="F33" s="30" t="s">
        <v>110</v>
      </c>
      <c r="H33" s="31">
        <f>ROUND(E33*G33,2)</f>
        <v>0</v>
      </c>
      <c r="J33" s="31">
        <f>ROUND(E33*G33,2)</f>
        <v>0</v>
      </c>
      <c r="K33" s="32">
        <v>1</v>
      </c>
      <c r="L33" s="32">
        <f>E33*K33</f>
        <v>1.5449999999999999</v>
      </c>
      <c r="N33" s="29">
        <f>E33*M33</f>
        <v>0</v>
      </c>
      <c r="P33" s="30" t="s">
        <v>87</v>
      </c>
      <c r="V33" s="33" t="s">
        <v>70</v>
      </c>
      <c r="X33" s="27" t="s">
        <v>141</v>
      </c>
      <c r="Y33" s="27" t="s">
        <v>139</v>
      </c>
      <c r="Z33" s="30" t="s">
        <v>142</v>
      </c>
      <c r="AJ33" s="4" t="s">
        <v>90</v>
      </c>
      <c r="AK33" s="4" t="s">
        <v>91</v>
      </c>
    </row>
    <row r="34" spans="1:37" ht="25.5">
      <c r="D34" s="66" t="s">
        <v>143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A35" s="25">
        <v>13</v>
      </c>
      <c r="B35" s="26" t="s">
        <v>128</v>
      </c>
      <c r="C35" s="27" t="s">
        <v>144</v>
      </c>
      <c r="D35" s="28" t="s">
        <v>145</v>
      </c>
      <c r="E35" s="29">
        <v>2.3769999999999998</v>
      </c>
      <c r="F35" s="30" t="s">
        <v>110</v>
      </c>
      <c r="H35" s="31">
        <f>ROUND(E35*G35,2)</f>
        <v>0</v>
      </c>
      <c r="J35" s="31">
        <f>ROUND(E35*G35,2)</f>
        <v>0</v>
      </c>
      <c r="K35" s="32">
        <v>1</v>
      </c>
      <c r="L35" s="32">
        <f>E35*K35</f>
        <v>2.3769999999999998</v>
      </c>
      <c r="N35" s="29">
        <f>E35*M35</f>
        <v>0</v>
      </c>
      <c r="P35" s="30" t="s">
        <v>87</v>
      </c>
      <c r="V35" s="33" t="s">
        <v>70</v>
      </c>
      <c r="X35" s="27" t="s">
        <v>146</v>
      </c>
      <c r="Y35" s="27" t="s">
        <v>144</v>
      </c>
      <c r="Z35" s="30" t="s">
        <v>147</v>
      </c>
      <c r="AJ35" s="4" t="s">
        <v>90</v>
      </c>
      <c r="AK35" s="4" t="s">
        <v>91</v>
      </c>
    </row>
    <row r="36" spans="1:37">
      <c r="A36" s="25">
        <v>14</v>
      </c>
      <c r="B36" s="26" t="s">
        <v>148</v>
      </c>
      <c r="C36" s="27" t="s">
        <v>149</v>
      </c>
      <c r="D36" s="28" t="s">
        <v>150</v>
      </c>
      <c r="E36" s="29">
        <v>0.16700000000000001</v>
      </c>
      <c r="F36" s="30" t="s">
        <v>110</v>
      </c>
      <c r="H36" s="31">
        <f>ROUND(E36*G36,2)</f>
        <v>0</v>
      </c>
      <c r="J36" s="31">
        <f>ROUND(E36*G36,2)</f>
        <v>0</v>
      </c>
      <c r="L36" s="32">
        <f>E36*K36</f>
        <v>0</v>
      </c>
      <c r="N36" s="29">
        <f>E36*M36</f>
        <v>0</v>
      </c>
      <c r="P36" s="30" t="s">
        <v>87</v>
      </c>
      <c r="V36" s="33" t="s">
        <v>70</v>
      </c>
      <c r="X36" s="27" t="s">
        <v>151</v>
      </c>
      <c r="Y36" s="27" t="s">
        <v>149</v>
      </c>
      <c r="Z36" s="30" t="s">
        <v>152</v>
      </c>
      <c r="AJ36" s="4" t="s">
        <v>90</v>
      </c>
      <c r="AK36" s="4" t="s">
        <v>91</v>
      </c>
    </row>
    <row r="37" spans="1:37">
      <c r="D37" s="80" t="s">
        <v>153</v>
      </c>
      <c r="E37" s="81">
        <f>J37</f>
        <v>0</v>
      </c>
      <c r="H37" s="81">
        <f>SUM(H12:H36)</f>
        <v>0</v>
      </c>
      <c r="I37" s="81">
        <f>SUM(I12:I36)</f>
        <v>0</v>
      </c>
      <c r="J37" s="81">
        <f>SUM(J12:J36)</f>
        <v>0</v>
      </c>
      <c r="L37" s="82">
        <f>SUM(L12:L36)</f>
        <v>35.470688000000003</v>
      </c>
      <c r="N37" s="83">
        <f>SUM(N12:N36)</f>
        <v>0.59519999999999995</v>
      </c>
      <c r="W37" s="34">
        <f>SUM(W12:W36)</f>
        <v>0</v>
      </c>
    </row>
    <row r="39" spans="1:37">
      <c r="D39" s="80" t="s">
        <v>154</v>
      </c>
      <c r="E39" s="83">
        <f>J39</f>
        <v>0</v>
      </c>
      <c r="H39" s="81">
        <f>+H37</f>
        <v>0</v>
      </c>
      <c r="I39" s="81">
        <f>+I37</f>
        <v>0</v>
      </c>
      <c r="J39" s="81">
        <f>+J37</f>
        <v>0</v>
      </c>
      <c r="L39" s="82">
        <f>+L37</f>
        <v>35.470688000000003</v>
      </c>
      <c r="N39" s="83">
        <f>+N37</f>
        <v>0.59519999999999995</v>
      </c>
      <c r="W39" s="34">
        <f>+W37</f>
        <v>0</v>
      </c>
    </row>
    <row r="41" spans="1:37">
      <c r="B41" s="65" t="s">
        <v>155</v>
      </c>
    </row>
    <row r="42" spans="1:37">
      <c r="B42" s="27" t="s">
        <v>156</v>
      </c>
    </row>
    <row r="43" spans="1:37" ht="25.5">
      <c r="A43" s="25">
        <v>15</v>
      </c>
      <c r="B43" s="26" t="s">
        <v>157</v>
      </c>
      <c r="C43" s="27" t="s">
        <v>158</v>
      </c>
      <c r="D43" s="28" t="s">
        <v>159</v>
      </c>
      <c r="E43" s="29">
        <v>309</v>
      </c>
      <c r="F43" s="30" t="s">
        <v>86</v>
      </c>
      <c r="H43" s="31">
        <f>ROUND(E43*G43,2)</f>
        <v>0</v>
      </c>
      <c r="J43" s="31">
        <f>ROUND(E43*G43,2)</f>
        <v>0</v>
      </c>
      <c r="L43" s="32">
        <f>E43*K43</f>
        <v>0</v>
      </c>
      <c r="M43" s="29">
        <v>5.0000000000000001E-3</v>
      </c>
      <c r="N43" s="29">
        <f>E43*M43</f>
        <v>1.5449999999999999</v>
      </c>
      <c r="P43" s="30" t="s">
        <v>87</v>
      </c>
      <c r="V43" s="33" t="s">
        <v>160</v>
      </c>
      <c r="X43" s="27" t="s">
        <v>158</v>
      </c>
      <c r="Y43" s="27" t="s">
        <v>158</v>
      </c>
      <c r="Z43" s="30" t="s">
        <v>161</v>
      </c>
      <c r="AJ43" s="4" t="s">
        <v>162</v>
      </c>
      <c r="AK43" s="4" t="s">
        <v>91</v>
      </c>
    </row>
    <row r="44" spans="1:37" ht="25.5">
      <c r="A44" s="25">
        <v>16</v>
      </c>
      <c r="B44" s="26" t="s">
        <v>157</v>
      </c>
      <c r="C44" s="27" t="s">
        <v>163</v>
      </c>
      <c r="D44" s="28" t="s">
        <v>164</v>
      </c>
      <c r="E44" s="29">
        <v>606.64</v>
      </c>
      <c r="F44" s="30" t="s">
        <v>86</v>
      </c>
      <c r="H44" s="31">
        <f>ROUND(E44*G44,2)</f>
        <v>0</v>
      </c>
      <c r="J44" s="31">
        <f>ROUND(E44*G44,2)</f>
        <v>0</v>
      </c>
      <c r="L44" s="32">
        <f>E44*K44</f>
        <v>0</v>
      </c>
      <c r="N44" s="29">
        <f>E44*M44</f>
        <v>0</v>
      </c>
      <c r="P44" s="30" t="s">
        <v>87</v>
      </c>
      <c r="V44" s="33" t="s">
        <v>160</v>
      </c>
      <c r="X44" s="27" t="s">
        <v>165</v>
      </c>
      <c r="Y44" s="27" t="s">
        <v>163</v>
      </c>
      <c r="Z44" s="30" t="s">
        <v>166</v>
      </c>
      <c r="AJ44" s="4" t="s">
        <v>162</v>
      </c>
      <c r="AK44" s="4" t="s">
        <v>91</v>
      </c>
    </row>
    <row r="45" spans="1:37">
      <c r="D45" s="66" t="s">
        <v>167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72"/>
      <c r="X45" s="68"/>
    </row>
    <row r="46" spans="1:37">
      <c r="D46" s="66" t="s">
        <v>168</v>
      </c>
      <c r="E46" s="67"/>
      <c r="F46" s="68"/>
      <c r="G46" s="69"/>
      <c r="H46" s="69"/>
      <c r="I46" s="69"/>
      <c r="J46" s="69"/>
      <c r="K46" s="70"/>
      <c r="L46" s="70"/>
      <c r="M46" s="67"/>
      <c r="N46" s="67"/>
      <c r="O46" s="68"/>
      <c r="P46" s="68"/>
      <c r="Q46" s="67"/>
      <c r="R46" s="67"/>
      <c r="S46" s="67"/>
      <c r="T46" s="71"/>
      <c r="U46" s="71"/>
      <c r="V46" s="71" t="s">
        <v>0</v>
      </c>
      <c r="W46" s="72"/>
      <c r="X46" s="68"/>
    </row>
    <row r="47" spans="1:37">
      <c r="D47" s="66" t="s">
        <v>169</v>
      </c>
      <c r="E47" s="67"/>
      <c r="F47" s="68"/>
      <c r="G47" s="69"/>
      <c r="H47" s="69"/>
      <c r="I47" s="69"/>
      <c r="J47" s="69"/>
      <c r="K47" s="70"/>
      <c r="L47" s="70"/>
      <c r="M47" s="67"/>
      <c r="N47" s="67"/>
      <c r="O47" s="68"/>
      <c r="P47" s="68"/>
      <c r="Q47" s="67"/>
      <c r="R47" s="67"/>
      <c r="S47" s="67"/>
      <c r="T47" s="71"/>
      <c r="U47" s="71"/>
      <c r="V47" s="71" t="s">
        <v>0</v>
      </c>
      <c r="W47" s="72"/>
      <c r="X47" s="68"/>
    </row>
    <row r="48" spans="1:37">
      <c r="D48" s="66" t="s">
        <v>170</v>
      </c>
      <c r="E48" s="67"/>
      <c r="F48" s="68"/>
      <c r="G48" s="69"/>
      <c r="H48" s="69"/>
      <c r="I48" s="69"/>
      <c r="J48" s="69"/>
      <c r="K48" s="70"/>
      <c r="L48" s="70"/>
      <c r="M48" s="67"/>
      <c r="N48" s="67"/>
      <c r="O48" s="68"/>
      <c r="P48" s="68"/>
      <c r="Q48" s="67"/>
      <c r="R48" s="67"/>
      <c r="S48" s="67"/>
      <c r="T48" s="71"/>
      <c r="U48" s="71"/>
      <c r="V48" s="71" t="s">
        <v>0</v>
      </c>
      <c r="W48" s="72"/>
      <c r="X48" s="68"/>
    </row>
    <row r="49" spans="1:37">
      <c r="D49" s="66" t="s">
        <v>171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>
      <c r="D50" s="66" t="s">
        <v>172</v>
      </c>
      <c r="E50" s="67"/>
      <c r="F50" s="68"/>
      <c r="G50" s="69"/>
      <c r="H50" s="69"/>
      <c r="I50" s="69"/>
      <c r="J50" s="69"/>
      <c r="K50" s="70"/>
      <c r="L50" s="70"/>
      <c r="M50" s="67"/>
      <c r="N50" s="67"/>
      <c r="O50" s="68"/>
      <c r="P50" s="68"/>
      <c r="Q50" s="67"/>
      <c r="R50" s="67"/>
      <c r="S50" s="67"/>
      <c r="T50" s="71"/>
      <c r="U50" s="71"/>
      <c r="V50" s="71" t="s">
        <v>0</v>
      </c>
      <c r="W50" s="72"/>
      <c r="X50" s="68"/>
    </row>
    <row r="51" spans="1:37">
      <c r="D51" s="66" t="s">
        <v>173</v>
      </c>
      <c r="E51" s="67"/>
      <c r="F51" s="68"/>
      <c r="G51" s="69"/>
      <c r="H51" s="69"/>
      <c r="I51" s="69"/>
      <c r="J51" s="69"/>
      <c r="K51" s="70"/>
      <c r="L51" s="70"/>
      <c r="M51" s="67"/>
      <c r="N51" s="67"/>
      <c r="O51" s="68"/>
      <c r="P51" s="68"/>
      <c r="Q51" s="67"/>
      <c r="R51" s="67"/>
      <c r="S51" s="67"/>
      <c r="T51" s="71"/>
      <c r="U51" s="71"/>
      <c r="V51" s="71" t="s">
        <v>0</v>
      </c>
      <c r="W51" s="72"/>
      <c r="X51" s="68"/>
    </row>
    <row r="52" spans="1:37">
      <c r="D52" s="66" t="s">
        <v>174</v>
      </c>
      <c r="E52" s="67"/>
      <c r="F52" s="68"/>
      <c r="G52" s="69"/>
      <c r="H52" s="69"/>
      <c r="I52" s="69"/>
      <c r="J52" s="69"/>
      <c r="K52" s="70"/>
      <c r="L52" s="70"/>
      <c r="M52" s="67"/>
      <c r="N52" s="67"/>
      <c r="O52" s="68"/>
      <c r="P52" s="68"/>
      <c r="Q52" s="67"/>
      <c r="R52" s="67"/>
      <c r="S52" s="67"/>
      <c r="T52" s="71"/>
      <c r="U52" s="71"/>
      <c r="V52" s="71" t="s">
        <v>0</v>
      </c>
      <c r="W52" s="72"/>
      <c r="X52" s="68"/>
    </row>
    <row r="53" spans="1:37">
      <c r="D53" s="66" t="s">
        <v>175</v>
      </c>
      <c r="E53" s="67"/>
      <c r="F53" s="68"/>
      <c r="G53" s="69"/>
      <c r="H53" s="69"/>
      <c r="I53" s="69"/>
      <c r="J53" s="69"/>
      <c r="K53" s="70"/>
      <c r="L53" s="70"/>
      <c r="M53" s="67"/>
      <c r="N53" s="67"/>
      <c r="O53" s="68"/>
      <c r="P53" s="68"/>
      <c r="Q53" s="67"/>
      <c r="R53" s="67"/>
      <c r="S53" s="67"/>
      <c r="T53" s="71"/>
      <c r="U53" s="71"/>
      <c r="V53" s="71" t="s">
        <v>0</v>
      </c>
      <c r="W53" s="72"/>
      <c r="X53" s="68"/>
    </row>
    <row r="54" spans="1:37">
      <c r="D54" s="66" t="s">
        <v>176</v>
      </c>
      <c r="E54" s="67"/>
      <c r="F54" s="68"/>
      <c r="G54" s="69"/>
      <c r="H54" s="69"/>
      <c r="I54" s="69"/>
      <c r="J54" s="69"/>
      <c r="K54" s="70"/>
      <c r="L54" s="70"/>
      <c r="M54" s="67"/>
      <c r="N54" s="67"/>
      <c r="O54" s="68"/>
      <c r="P54" s="68"/>
      <c r="Q54" s="67"/>
      <c r="R54" s="67"/>
      <c r="S54" s="67"/>
      <c r="T54" s="71"/>
      <c r="U54" s="71"/>
      <c r="V54" s="71" t="s">
        <v>0</v>
      </c>
      <c r="W54" s="72"/>
      <c r="X54" s="68"/>
    </row>
    <row r="55" spans="1:37">
      <c r="D55" s="66" t="s">
        <v>177</v>
      </c>
      <c r="E55" s="67"/>
      <c r="F55" s="68"/>
      <c r="G55" s="69"/>
      <c r="H55" s="69"/>
      <c r="I55" s="69"/>
      <c r="J55" s="69"/>
      <c r="K55" s="70"/>
      <c r="L55" s="70"/>
      <c r="M55" s="67"/>
      <c r="N55" s="67"/>
      <c r="O55" s="68"/>
      <c r="P55" s="68"/>
      <c r="Q55" s="67"/>
      <c r="R55" s="67"/>
      <c r="S55" s="67"/>
      <c r="T55" s="71"/>
      <c r="U55" s="71"/>
      <c r="V55" s="71" t="s">
        <v>0</v>
      </c>
      <c r="W55" s="72"/>
      <c r="X55" s="68"/>
    </row>
    <row r="56" spans="1:37">
      <c r="D56" s="66" t="s">
        <v>178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D57" s="66" t="s">
        <v>179</v>
      </c>
      <c r="E57" s="67"/>
      <c r="F57" s="68"/>
      <c r="G57" s="69"/>
      <c r="H57" s="69"/>
      <c r="I57" s="69"/>
      <c r="J57" s="69"/>
      <c r="K57" s="70"/>
      <c r="L57" s="70"/>
      <c r="M57" s="67"/>
      <c r="N57" s="67"/>
      <c r="O57" s="68"/>
      <c r="P57" s="68"/>
      <c r="Q57" s="67"/>
      <c r="R57" s="67"/>
      <c r="S57" s="67"/>
      <c r="T57" s="71"/>
      <c r="U57" s="71"/>
      <c r="V57" s="71" t="s">
        <v>0</v>
      </c>
      <c r="W57" s="72"/>
      <c r="X57" s="68"/>
    </row>
    <row r="58" spans="1:37">
      <c r="A58" s="25">
        <v>17</v>
      </c>
      <c r="B58" s="26" t="s">
        <v>180</v>
      </c>
      <c r="C58" s="27" t="s">
        <v>181</v>
      </c>
      <c r="D58" s="28" t="s">
        <v>182</v>
      </c>
      <c r="E58" s="29">
        <v>309.38600000000002</v>
      </c>
      <c r="F58" s="30" t="s">
        <v>86</v>
      </c>
      <c r="I58" s="31">
        <f>ROUND(E58*G58,2)</f>
        <v>0</v>
      </c>
      <c r="J58" s="31">
        <f>ROUND(E58*G58,2)</f>
        <v>0</v>
      </c>
      <c r="K58" s="32">
        <v>3.5000000000000001E-3</v>
      </c>
      <c r="L58" s="32">
        <f>E58*K58</f>
        <v>1.082851</v>
      </c>
      <c r="N58" s="29">
        <f>E58*M58</f>
        <v>0</v>
      </c>
      <c r="P58" s="30" t="s">
        <v>87</v>
      </c>
      <c r="V58" s="33" t="s">
        <v>69</v>
      </c>
      <c r="X58" s="27" t="s">
        <v>181</v>
      </c>
      <c r="Y58" s="27" t="s">
        <v>181</v>
      </c>
      <c r="Z58" s="30" t="s">
        <v>183</v>
      </c>
      <c r="AA58" s="27" t="s">
        <v>87</v>
      </c>
      <c r="AJ58" s="4" t="s">
        <v>184</v>
      </c>
      <c r="AK58" s="4" t="s">
        <v>91</v>
      </c>
    </row>
    <row r="59" spans="1:37">
      <c r="D59" s="66" t="s">
        <v>185</v>
      </c>
      <c r="E59" s="67"/>
      <c r="F59" s="68"/>
      <c r="G59" s="69"/>
      <c r="H59" s="69"/>
      <c r="I59" s="69"/>
      <c r="J59" s="69"/>
      <c r="K59" s="70"/>
      <c r="L59" s="70"/>
      <c r="M59" s="67"/>
      <c r="N59" s="67"/>
      <c r="O59" s="68"/>
      <c r="P59" s="68"/>
      <c r="Q59" s="67"/>
      <c r="R59" s="67"/>
      <c r="S59" s="67"/>
      <c r="T59" s="71"/>
      <c r="U59" s="71"/>
      <c r="V59" s="71" t="s">
        <v>0</v>
      </c>
      <c r="W59" s="72"/>
      <c r="X59" s="68"/>
    </row>
    <row r="60" spans="1:37">
      <c r="A60" s="25">
        <v>18</v>
      </c>
      <c r="B60" s="26" t="s">
        <v>180</v>
      </c>
      <c r="C60" s="27" t="s">
        <v>186</v>
      </c>
      <c r="D60" s="28" t="s">
        <v>187</v>
      </c>
      <c r="E60" s="29">
        <v>315.45299999999997</v>
      </c>
      <c r="F60" s="30" t="s">
        <v>86</v>
      </c>
      <c r="I60" s="31">
        <f>ROUND(E60*G60,2)</f>
        <v>0</v>
      </c>
      <c r="J60" s="31">
        <f>ROUND(E60*G60,2)</f>
        <v>0</v>
      </c>
      <c r="K60" s="32">
        <v>5.2599999999999999E-3</v>
      </c>
      <c r="L60" s="32">
        <f>E60*K60</f>
        <v>1.6592827799999998</v>
      </c>
      <c r="N60" s="29">
        <f>E60*M60</f>
        <v>0</v>
      </c>
      <c r="P60" s="30" t="s">
        <v>87</v>
      </c>
      <c r="V60" s="33" t="s">
        <v>69</v>
      </c>
      <c r="X60" s="27" t="s">
        <v>186</v>
      </c>
      <c r="Y60" s="27" t="s">
        <v>186</v>
      </c>
      <c r="Z60" s="30" t="s">
        <v>183</v>
      </c>
      <c r="AA60" s="27" t="s">
        <v>87</v>
      </c>
      <c r="AJ60" s="4" t="s">
        <v>184</v>
      </c>
      <c r="AK60" s="4" t="s">
        <v>91</v>
      </c>
    </row>
    <row r="61" spans="1:37">
      <c r="D61" s="66" t="s">
        <v>188</v>
      </c>
      <c r="E61" s="67"/>
      <c r="F61" s="68"/>
      <c r="G61" s="69"/>
      <c r="H61" s="69"/>
      <c r="I61" s="69"/>
      <c r="J61" s="69"/>
      <c r="K61" s="70"/>
      <c r="L61" s="70"/>
      <c r="M61" s="67"/>
      <c r="N61" s="67"/>
      <c r="O61" s="68"/>
      <c r="P61" s="68"/>
      <c r="Q61" s="67"/>
      <c r="R61" s="67"/>
      <c r="S61" s="67"/>
      <c r="T61" s="71"/>
      <c r="U61" s="71"/>
      <c r="V61" s="71" t="s">
        <v>0</v>
      </c>
      <c r="W61" s="72"/>
      <c r="X61" s="68"/>
    </row>
    <row r="62" spans="1:37">
      <c r="A62" s="25">
        <v>19</v>
      </c>
      <c r="B62" s="26" t="s">
        <v>157</v>
      </c>
      <c r="C62" s="27" t="s">
        <v>189</v>
      </c>
      <c r="D62" s="28" t="s">
        <v>190</v>
      </c>
      <c r="E62" s="29">
        <v>310</v>
      </c>
      <c r="F62" s="30" t="s">
        <v>86</v>
      </c>
      <c r="H62" s="31">
        <f>ROUND(E62*G62,2)</f>
        <v>0</v>
      </c>
      <c r="J62" s="31">
        <f>ROUND(E62*G62,2)</f>
        <v>0</v>
      </c>
      <c r="L62" s="32">
        <f>E62*K62</f>
        <v>0</v>
      </c>
      <c r="N62" s="29">
        <f>E62*M62</f>
        <v>0</v>
      </c>
      <c r="P62" s="30" t="s">
        <v>87</v>
      </c>
      <c r="V62" s="33" t="s">
        <v>160</v>
      </c>
      <c r="X62" s="27" t="s">
        <v>191</v>
      </c>
      <c r="Y62" s="27" t="s">
        <v>189</v>
      </c>
      <c r="Z62" s="30" t="s">
        <v>166</v>
      </c>
      <c r="AJ62" s="4" t="s">
        <v>162</v>
      </c>
      <c r="AK62" s="4" t="s">
        <v>91</v>
      </c>
    </row>
    <row r="63" spans="1:37" ht="25.5">
      <c r="A63" s="25">
        <v>20</v>
      </c>
      <c r="B63" s="26" t="s">
        <v>157</v>
      </c>
      <c r="C63" s="27" t="s">
        <v>192</v>
      </c>
      <c r="D63" s="28" t="s">
        <v>193</v>
      </c>
      <c r="F63" s="30" t="s">
        <v>56</v>
      </c>
      <c r="H63" s="31">
        <f>ROUND(E63*G63,2)</f>
        <v>0</v>
      </c>
      <c r="J63" s="31">
        <f>ROUND(E63*G63,2)</f>
        <v>0</v>
      </c>
      <c r="L63" s="32">
        <f>E63*K63</f>
        <v>0</v>
      </c>
      <c r="N63" s="29">
        <f>E63*M63</f>
        <v>0</v>
      </c>
      <c r="P63" s="30" t="s">
        <v>87</v>
      </c>
      <c r="V63" s="33" t="s">
        <v>160</v>
      </c>
      <c r="X63" s="27" t="s">
        <v>194</v>
      </c>
      <c r="Y63" s="27" t="s">
        <v>192</v>
      </c>
      <c r="Z63" s="30" t="s">
        <v>166</v>
      </c>
      <c r="AJ63" s="4" t="s">
        <v>162</v>
      </c>
      <c r="AK63" s="4" t="s">
        <v>91</v>
      </c>
    </row>
    <row r="64" spans="1:37">
      <c r="D64" s="80" t="s">
        <v>195</v>
      </c>
      <c r="E64" s="81">
        <f>J64</f>
        <v>0</v>
      </c>
      <c r="H64" s="81">
        <f>SUM(H41:H63)</f>
        <v>0</v>
      </c>
      <c r="I64" s="81">
        <f>SUM(I41:I63)</f>
        <v>0</v>
      </c>
      <c r="J64" s="81">
        <f>SUM(J41:J63)</f>
        <v>0</v>
      </c>
      <c r="L64" s="82">
        <f>SUM(L41:L63)</f>
        <v>2.7421337799999996</v>
      </c>
      <c r="N64" s="83">
        <f>SUM(N41:N63)</f>
        <v>1.5449999999999999</v>
      </c>
      <c r="W64" s="34">
        <f>SUM(W41:W63)</f>
        <v>0</v>
      </c>
    </row>
    <row r="66" spans="1:37">
      <c r="B66" s="27" t="s">
        <v>196</v>
      </c>
    </row>
    <row r="67" spans="1:37" ht="25.5">
      <c r="A67" s="25">
        <v>21</v>
      </c>
      <c r="B67" s="26" t="s">
        <v>197</v>
      </c>
      <c r="C67" s="27" t="s">
        <v>198</v>
      </c>
      <c r="D67" s="28" t="s">
        <v>199</v>
      </c>
      <c r="E67" s="29">
        <v>54.6</v>
      </c>
      <c r="F67" s="30" t="s">
        <v>200</v>
      </c>
      <c r="H67" s="31">
        <f>ROUND(E67*G67,2)</f>
        <v>0</v>
      </c>
      <c r="J67" s="31">
        <f>ROUND(E67*G67,2)</f>
        <v>0</v>
      </c>
      <c r="L67" s="32">
        <f>E67*K67</f>
        <v>0</v>
      </c>
      <c r="N67" s="29">
        <f>E67*M67</f>
        <v>0</v>
      </c>
      <c r="P67" s="30" t="s">
        <v>87</v>
      </c>
      <c r="V67" s="33" t="s">
        <v>160</v>
      </c>
      <c r="X67" s="27" t="s">
        <v>201</v>
      </c>
      <c r="Y67" s="27" t="s">
        <v>198</v>
      </c>
      <c r="Z67" s="30" t="s">
        <v>202</v>
      </c>
      <c r="AJ67" s="4" t="s">
        <v>162</v>
      </c>
      <c r="AK67" s="4" t="s">
        <v>91</v>
      </c>
    </row>
    <row r="68" spans="1:37">
      <c r="D68" s="66" t="s">
        <v>203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>
      <c r="D69" s="66" t="s">
        <v>204</v>
      </c>
      <c r="E69" s="67"/>
      <c r="F69" s="68"/>
      <c r="G69" s="69"/>
      <c r="H69" s="69"/>
      <c r="I69" s="69"/>
      <c r="J69" s="69"/>
      <c r="K69" s="70"/>
      <c r="L69" s="70"/>
      <c r="M69" s="67"/>
      <c r="N69" s="67"/>
      <c r="O69" s="68"/>
      <c r="P69" s="68"/>
      <c r="Q69" s="67"/>
      <c r="R69" s="67"/>
      <c r="S69" s="67"/>
      <c r="T69" s="71"/>
      <c r="U69" s="71"/>
      <c r="V69" s="71" t="s">
        <v>0</v>
      </c>
      <c r="W69" s="72"/>
      <c r="X69" s="68"/>
    </row>
    <row r="70" spans="1:37" ht="25.5">
      <c r="A70" s="25">
        <v>22</v>
      </c>
      <c r="B70" s="26" t="s">
        <v>197</v>
      </c>
      <c r="C70" s="27" t="s">
        <v>205</v>
      </c>
      <c r="D70" s="28" t="s">
        <v>206</v>
      </c>
      <c r="E70" s="29">
        <v>158.69999999999999</v>
      </c>
      <c r="F70" s="30" t="s">
        <v>200</v>
      </c>
      <c r="H70" s="31">
        <f>ROUND(E70*G70,2)</f>
        <v>0</v>
      </c>
      <c r="J70" s="31">
        <f>ROUND(E70*G70,2)</f>
        <v>0</v>
      </c>
      <c r="L70" s="32">
        <f>E70*K70</f>
        <v>0</v>
      </c>
      <c r="N70" s="29">
        <f>E70*M70</f>
        <v>0</v>
      </c>
      <c r="P70" s="30" t="s">
        <v>87</v>
      </c>
      <c r="V70" s="33" t="s">
        <v>160</v>
      </c>
      <c r="X70" s="27" t="s">
        <v>207</v>
      </c>
      <c r="Y70" s="27" t="s">
        <v>205</v>
      </c>
      <c r="Z70" s="30" t="s">
        <v>202</v>
      </c>
      <c r="AJ70" s="4" t="s">
        <v>162</v>
      </c>
      <c r="AK70" s="4" t="s">
        <v>91</v>
      </c>
    </row>
    <row r="71" spans="1:37">
      <c r="D71" s="66" t="s">
        <v>208</v>
      </c>
      <c r="E71" s="67"/>
      <c r="F71" s="68"/>
      <c r="G71" s="69"/>
      <c r="H71" s="69"/>
      <c r="I71" s="69"/>
      <c r="J71" s="69"/>
      <c r="K71" s="70"/>
      <c r="L71" s="70"/>
      <c r="M71" s="67"/>
      <c r="N71" s="67"/>
      <c r="O71" s="68"/>
      <c r="P71" s="68"/>
      <c r="Q71" s="67"/>
      <c r="R71" s="67"/>
      <c r="S71" s="67"/>
      <c r="T71" s="71"/>
      <c r="U71" s="71"/>
      <c r="V71" s="71" t="s">
        <v>0</v>
      </c>
      <c r="W71" s="72"/>
      <c r="X71" s="68"/>
    </row>
    <row r="72" spans="1:37">
      <c r="D72" s="66" t="s">
        <v>209</v>
      </c>
      <c r="E72" s="67"/>
      <c r="F72" s="68"/>
      <c r="G72" s="69"/>
      <c r="H72" s="69"/>
      <c r="I72" s="69"/>
      <c r="J72" s="69"/>
      <c r="K72" s="70"/>
      <c r="L72" s="70"/>
      <c r="M72" s="67"/>
      <c r="N72" s="67"/>
      <c r="O72" s="68"/>
      <c r="P72" s="68"/>
      <c r="Q72" s="67"/>
      <c r="R72" s="67"/>
      <c r="S72" s="67"/>
      <c r="T72" s="71"/>
      <c r="U72" s="71"/>
      <c r="V72" s="71" t="s">
        <v>0</v>
      </c>
      <c r="W72" s="72"/>
      <c r="X72" s="68"/>
    </row>
    <row r="73" spans="1:37">
      <c r="D73" s="66" t="s">
        <v>210</v>
      </c>
      <c r="E73" s="67"/>
      <c r="F73" s="68"/>
      <c r="G73" s="69"/>
      <c r="H73" s="69"/>
      <c r="I73" s="69"/>
      <c r="J73" s="69"/>
      <c r="K73" s="70"/>
      <c r="L73" s="70"/>
      <c r="M73" s="67"/>
      <c r="N73" s="67"/>
      <c r="O73" s="68"/>
      <c r="P73" s="68"/>
      <c r="Q73" s="67"/>
      <c r="R73" s="67"/>
      <c r="S73" s="67"/>
      <c r="T73" s="71"/>
      <c r="U73" s="71"/>
      <c r="V73" s="71" t="s">
        <v>0</v>
      </c>
      <c r="W73" s="72"/>
      <c r="X73" s="68"/>
    </row>
    <row r="74" spans="1:37">
      <c r="D74" s="66" t="s">
        <v>211</v>
      </c>
      <c r="E74" s="67"/>
      <c r="F74" s="68"/>
      <c r="G74" s="69"/>
      <c r="H74" s="69"/>
      <c r="I74" s="69"/>
      <c r="J74" s="69"/>
      <c r="K74" s="70"/>
      <c r="L74" s="70"/>
      <c r="M74" s="67"/>
      <c r="N74" s="67"/>
      <c r="O74" s="68"/>
      <c r="P74" s="68"/>
      <c r="Q74" s="67"/>
      <c r="R74" s="67"/>
      <c r="S74" s="67"/>
      <c r="T74" s="71"/>
      <c r="U74" s="71"/>
      <c r="V74" s="71" t="s">
        <v>0</v>
      </c>
      <c r="W74" s="72"/>
      <c r="X74" s="68"/>
    </row>
    <row r="75" spans="1:37">
      <c r="D75" s="66" t="s">
        <v>212</v>
      </c>
      <c r="E75" s="67"/>
      <c r="F75" s="68"/>
      <c r="G75" s="69"/>
      <c r="H75" s="69"/>
      <c r="I75" s="69"/>
      <c r="J75" s="69"/>
      <c r="K75" s="70"/>
      <c r="L75" s="70"/>
      <c r="M75" s="67"/>
      <c r="N75" s="67"/>
      <c r="O75" s="68"/>
      <c r="P75" s="68"/>
      <c r="Q75" s="67"/>
      <c r="R75" s="67"/>
      <c r="S75" s="67"/>
      <c r="T75" s="71"/>
      <c r="U75" s="71"/>
      <c r="V75" s="71" t="s">
        <v>0</v>
      </c>
      <c r="W75" s="72"/>
      <c r="X75" s="68"/>
    </row>
    <row r="76" spans="1:37" ht="25.5">
      <c r="A76" s="25">
        <v>23</v>
      </c>
      <c r="B76" s="26" t="s">
        <v>197</v>
      </c>
      <c r="C76" s="27" t="s">
        <v>213</v>
      </c>
      <c r="D76" s="28" t="s">
        <v>214</v>
      </c>
      <c r="E76" s="29">
        <v>42.6</v>
      </c>
      <c r="F76" s="30" t="s">
        <v>200</v>
      </c>
      <c r="H76" s="31">
        <f>ROUND(E76*G76,2)</f>
        <v>0</v>
      </c>
      <c r="J76" s="31">
        <f>ROUND(E76*G76,2)</f>
        <v>0</v>
      </c>
      <c r="L76" s="32">
        <f>E76*K76</f>
        <v>0</v>
      </c>
      <c r="N76" s="29">
        <f>E76*M76</f>
        <v>0</v>
      </c>
      <c r="P76" s="30" t="s">
        <v>87</v>
      </c>
      <c r="V76" s="33" t="s">
        <v>160</v>
      </c>
      <c r="X76" s="27" t="s">
        <v>215</v>
      </c>
      <c r="Y76" s="27" t="s">
        <v>213</v>
      </c>
      <c r="Z76" s="30" t="s">
        <v>202</v>
      </c>
      <c r="AJ76" s="4" t="s">
        <v>162</v>
      </c>
      <c r="AK76" s="4" t="s">
        <v>91</v>
      </c>
    </row>
    <row r="77" spans="1:37">
      <c r="D77" s="66" t="s">
        <v>216</v>
      </c>
      <c r="E77" s="67"/>
      <c r="F77" s="68"/>
      <c r="G77" s="69"/>
      <c r="H77" s="69"/>
      <c r="I77" s="69"/>
      <c r="J77" s="69"/>
      <c r="K77" s="70"/>
      <c r="L77" s="70"/>
      <c r="M77" s="67"/>
      <c r="N77" s="67"/>
      <c r="O77" s="68"/>
      <c r="P77" s="68"/>
      <c r="Q77" s="67"/>
      <c r="R77" s="67"/>
      <c r="S77" s="67"/>
      <c r="T77" s="71"/>
      <c r="U77" s="71"/>
      <c r="V77" s="71" t="s">
        <v>0</v>
      </c>
      <c r="W77" s="72"/>
      <c r="X77" s="68"/>
    </row>
    <row r="78" spans="1:37">
      <c r="D78" s="66" t="s">
        <v>217</v>
      </c>
      <c r="E78" s="67"/>
      <c r="F78" s="68"/>
      <c r="G78" s="69"/>
      <c r="H78" s="69"/>
      <c r="I78" s="69"/>
      <c r="J78" s="69"/>
      <c r="K78" s="70"/>
      <c r="L78" s="70"/>
      <c r="M78" s="67"/>
      <c r="N78" s="67"/>
      <c r="O78" s="68"/>
      <c r="P78" s="68"/>
      <c r="Q78" s="67"/>
      <c r="R78" s="67"/>
      <c r="S78" s="67"/>
      <c r="T78" s="71"/>
      <c r="U78" s="71"/>
      <c r="V78" s="71" t="s">
        <v>0</v>
      </c>
      <c r="W78" s="72"/>
      <c r="X78" s="68"/>
    </row>
    <row r="79" spans="1:37" ht="25.5">
      <c r="A79" s="25">
        <v>24</v>
      </c>
      <c r="B79" s="26" t="s">
        <v>197</v>
      </c>
      <c r="C79" s="27" t="s">
        <v>218</v>
      </c>
      <c r="D79" s="28" t="s">
        <v>408</v>
      </c>
      <c r="E79" s="29">
        <v>109.2</v>
      </c>
      <c r="F79" s="30" t="s">
        <v>200</v>
      </c>
      <c r="H79" s="31">
        <f>ROUND(E79*G79,2)</f>
        <v>0</v>
      </c>
      <c r="J79" s="31">
        <f>ROUND(E79*G79,2)</f>
        <v>0</v>
      </c>
      <c r="K79" s="32">
        <v>7.0499999999999998E-3</v>
      </c>
      <c r="L79" s="32">
        <f>E79*K79</f>
        <v>0.76985999999999999</v>
      </c>
      <c r="N79" s="29">
        <f>E79*M79</f>
        <v>0</v>
      </c>
      <c r="P79" s="30" t="s">
        <v>87</v>
      </c>
      <c r="V79" s="33" t="s">
        <v>160</v>
      </c>
      <c r="X79" s="27" t="s">
        <v>219</v>
      </c>
      <c r="Y79" s="27" t="s">
        <v>218</v>
      </c>
      <c r="Z79" s="30" t="s">
        <v>202</v>
      </c>
      <c r="AJ79" s="4" t="s">
        <v>162</v>
      </c>
      <c r="AK79" s="4" t="s">
        <v>91</v>
      </c>
    </row>
    <row r="80" spans="1:37">
      <c r="D80" s="66" t="s">
        <v>220</v>
      </c>
      <c r="E80" s="67"/>
      <c r="F80" s="68"/>
      <c r="G80" s="69"/>
      <c r="H80" s="69"/>
      <c r="I80" s="69"/>
      <c r="J80" s="69"/>
      <c r="K80" s="70"/>
      <c r="L80" s="70"/>
      <c r="M80" s="67"/>
      <c r="N80" s="67"/>
      <c r="O80" s="68"/>
      <c r="P80" s="68"/>
      <c r="Q80" s="67"/>
      <c r="R80" s="67"/>
      <c r="S80" s="67"/>
      <c r="T80" s="71"/>
      <c r="U80" s="71"/>
      <c r="V80" s="71" t="s">
        <v>0</v>
      </c>
      <c r="W80" s="72"/>
      <c r="X80" s="68"/>
    </row>
    <row r="81" spans="1:37">
      <c r="D81" s="66" t="s">
        <v>221</v>
      </c>
      <c r="E81" s="67"/>
      <c r="F81" s="68"/>
      <c r="G81" s="69"/>
      <c r="H81" s="69"/>
      <c r="I81" s="69"/>
      <c r="J81" s="69"/>
      <c r="K81" s="70"/>
      <c r="L81" s="70"/>
      <c r="M81" s="67"/>
      <c r="N81" s="67"/>
      <c r="O81" s="68"/>
      <c r="P81" s="68"/>
      <c r="Q81" s="67"/>
      <c r="R81" s="67"/>
      <c r="S81" s="67"/>
      <c r="T81" s="71"/>
      <c r="U81" s="71"/>
      <c r="V81" s="71" t="s">
        <v>0</v>
      </c>
      <c r="W81" s="72"/>
      <c r="X81" s="68"/>
    </row>
    <row r="82" spans="1:37" ht="25.5">
      <c r="A82" s="25">
        <v>25</v>
      </c>
      <c r="B82" s="26" t="s">
        <v>197</v>
      </c>
      <c r="C82" s="27" t="s">
        <v>222</v>
      </c>
      <c r="D82" s="28" t="s">
        <v>223</v>
      </c>
      <c r="E82" s="29">
        <v>158.69999999999999</v>
      </c>
      <c r="F82" s="30" t="s">
        <v>200</v>
      </c>
      <c r="H82" s="31">
        <f>ROUND(E82*G82,2)</f>
        <v>0</v>
      </c>
      <c r="J82" s="31">
        <f>ROUND(E82*G82,2)</f>
        <v>0</v>
      </c>
      <c r="K82" s="32">
        <v>1.4579999999999999E-2</v>
      </c>
      <c r="L82" s="32">
        <f>E82*K82</f>
        <v>2.3138459999999998</v>
      </c>
      <c r="N82" s="29">
        <f>E82*M82</f>
        <v>0</v>
      </c>
      <c r="P82" s="30" t="s">
        <v>87</v>
      </c>
      <c r="V82" s="33" t="s">
        <v>160</v>
      </c>
      <c r="X82" s="27" t="s">
        <v>224</v>
      </c>
      <c r="Y82" s="27" t="s">
        <v>222</v>
      </c>
      <c r="Z82" s="30" t="s">
        <v>202</v>
      </c>
      <c r="AJ82" s="4" t="s">
        <v>162</v>
      </c>
      <c r="AK82" s="4" t="s">
        <v>91</v>
      </c>
    </row>
    <row r="83" spans="1:37" ht="25.5">
      <c r="A83" s="25">
        <v>26</v>
      </c>
      <c r="B83" s="26" t="s">
        <v>197</v>
      </c>
      <c r="C83" s="27" t="s">
        <v>225</v>
      </c>
      <c r="D83" s="28" t="s">
        <v>226</v>
      </c>
      <c r="E83" s="29">
        <v>42.6</v>
      </c>
      <c r="F83" s="30" t="s">
        <v>200</v>
      </c>
      <c r="H83" s="31">
        <f>ROUND(E83*G83,2)</f>
        <v>0</v>
      </c>
      <c r="J83" s="31">
        <f>ROUND(E83*G83,2)</f>
        <v>0</v>
      </c>
      <c r="K83" s="32">
        <v>2.614E-2</v>
      </c>
      <c r="L83" s="32">
        <f>E83*K83</f>
        <v>1.113564</v>
      </c>
      <c r="N83" s="29">
        <f>E83*M83</f>
        <v>0</v>
      </c>
      <c r="P83" s="30" t="s">
        <v>87</v>
      </c>
      <c r="V83" s="33" t="s">
        <v>160</v>
      </c>
      <c r="X83" s="27" t="s">
        <v>227</v>
      </c>
      <c r="Y83" s="27" t="s">
        <v>225</v>
      </c>
      <c r="Z83" s="30" t="s">
        <v>202</v>
      </c>
      <c r="AJ83" s="4" t="s">
        <v>162</v>
      </c>
      <c r="AK83" s="4" t="s">
        <v>91</v>
      </c>
    </row>
    <row r="84" spans="1:37" ht="25.5">
      <c r="A84" s="25">
        <v>27</v>
      </c>
      <c r="B84" s="26" t="s">
        <v>197</v>
      </c>
      <c r="C84" s="27" t="s">
        <v>228</v>
      </c>
      <c r="D84" s="28" t="s">
        <v>229</v>
      </c>
      <c r="E84" s="29">
        <v>21.18</v>
      </c>
      <c r="F84" s="30" t="s">
        <v>86</v>
      </c>
      <c r="H84" s="31">
        <f>ROUND(E84*G84,2)</f>
        <v>0</v>
      </c>
      <c r="J84" s="31">
        <f>ROUND(E84*G84,2)</f>
        <v>0</v>
      </c>
      <c r="L84" s="32">
        <f>E84*K84</f>
        <v>0</v>
      </c>
      <c r="N84" s="29">
        <f>E84*M84</f>
        <v>0</v>
      </c>
      <c r="P84" s="30" t="s">
        <v>87</v>
      </c>
      <c r="V84" s="33" t="s">
        <v>160</v>
      </c>
      <c r="X84" s="27" t="s">
        <v>230</v>
      </c>
      <c r="Y84" s="27" t="s">
        <v>228</v>
      </c>
      <c r="Z84" s="30" t="s">
        <v>161</v>
      </c>
      <c r="AJ84" s="4" t="s">
        <v>162</v>
      </c>
      <c r="AK84" s="4" t="s">
        <v>91</v>
      </c>
    </row>
    <row r="85" spans="1:37">
      <c r="D85" s="66" t="s">
        <v>231</v>
      </c>
      <c r="E85" s="67"/>
      <c r="F85" s="68"/>
      <c r="G85" s="69"/>
      <c r="H85" s="69"/>
      <c r="I85" s="69"/>
      <c r="J85" s="69"/>
      <c r="K85" s="70"/>
      <c r="L85" s="70"/>
      <c r="M85" s="67"/>
      <c r="N85" s="67"/>
      <c r="O85" s="68"/>
      <c r="P85" s="68"/>
      <c r="Q85" s="67"/>
      <c r="R85" s="67"/>
      <c r="S85" s="67"/>
      <c r="T85" s="71"/>
      <c r="U85" s="71"/>
      <c r="V85" s="71" t="s">
        <v>0</v>
      </c>
      <c r="W85" s="72"/>
      <c r="X85" s="68"/>
    </row>
    <row r="86" spans="1:37">
      <c r="D86" s="66" t="s">
        <v>232</v>
      </c>
      <c r="E86" s="67"/>
      <c r="F86" s="68"/>
      <c r="G86" s="69"/>
      <c r="H86" s="69"/>
      <c r="I86" s="69"/>
      <c r="J86" s="69"/>
      <c r="K86" s="70"/>
      <c r="L86" s="70"/>
      <c r="M86" s="67"/>
      <c r="N86" s="67"/>
      <c r="O86" s="68"/>
      <c r="P86" s="68"/>
      <c r="Q86" s="67"/>
      <c r="R86" s="67"/>
      <c r="S86" s="67"/>
      <c r="T86" s="71"/>
      <c r="U86" s="71"/>
      <c r="V86" s="71" t="s">
        <v>0</v>
      </c>
      <c r="W86" s="72"/>
      <c r="X86" s="68"/>
    </row>
    <row r="87" spans="1:37" ht="25.5">
      <c r="D87" s="73" t="s">
        <v>409</v>
      </c>
      <c r="E87" s="74"/>
      <c r="F87" s="75"/>
      <c r="G87" s="76"/>
      <c r="H87" s="76"/>
      <c r="I87" s="76"/>
      <c r="J87" s="76"/>
      <c r="K87" s="77"/>
      <c r="L87" s="77"/>
      <c r="M87" s="74"/>
      <c r="N87" s="74"/>
      <c r="O87" s="75"/>
      <c r="P87" s="75"/>
      <c r="Q87" s="74"/>
      <c r="R87" s="74"/>
      <c r="S87" s="74"/>
      <c r="T87" s="78"/>
      <c r="U87" s="78"/>
      <c r="V87" s="78" t="s">
        <v>1</v>
      </c>
      <c r="W87" s="79"/>
      <c r="X87" s="75"/>
    </row>
    <row r="88" spans="1:37">
      <c r="A88" s="25">
        <v>28</v>
      </c>
      <c r="B88" s="26" t="s">
        <v>197</v>
      </c>
      <c r="C88" s="27" t="s">
        <v>233</v>
      </c>
      <c r="D88" s="28" t="s">
        <v>234</v>
      </c>
      <c r="E88" s="29">
        <v>339.59500000000003</v>
      </c>
      <c r="F88" s="30" t="s">
        <v>86</v>
      </c>
      <c r="H88" s="31">
        <f>ROUND(E88*G88,2)</f>
        <v>0</v>
      </c>
      <c r="J88" s="31">
        <f>ROUND(E88*G88,2)</f>
        <v>0</v>
      </c>
      <c r="L88" s="32">
        <f>E88*K88</f>
        <v>0</v>
      </c>
      <c r="N88" s="29">
        <f>E88*M88</f>
        <v>0</v>
      </c>
      <c r="P88" s="30" t="s">
        <v>87</v>
      </c>
      <c r="V88" s="33" t="s">
        <v>160</v>
      </c>
      <c r="X88" s="27" t="s">
        <v>235</v>
      </c>
      <c r="Y88" s="27" t="s">
        <v>233</v>
      </c>
      <c r="Z88" s="30" t="s">
        <v>202</v>
      </c>
      <c r="AJ88" s="4" t="s">
        <v>162</v>
      </c>
      <c r="AK88" s="4" t="s">
        <v>91</v>
      </c>
    </row>
    <row r="89" spans="1:37">
      <c r="A89" s="25">
        <v>29</v>
      </c>
      <c r="B89" s="26" t="s">
        <v>180</v>
      </c>
      <c r="C89" s="27" t="s">
        <v>236</v>
      </c>
      <c r="D89" s="28" t="s">
        <v>237</v>
      </c>
      <c r="E89" s="29">
        <v>1.3</v>
      </c>
      <c r="F89" s="30" t="s">
        <v>238</v>
      </c>
      <c r="I89" s="31">
        <f>ROUND(E89*G89,2)</f>
        <v>0</v>
      </c>
      <c r="J89" s="31">
        <f>ROUND(E89*G89,2)</f>
        <v>0</v>
      </c>
      <c r="K89" s="32">
        <v>0.55000000000000004</v>
      </c>
      <c r="L89" s="32">
        <f>E89*K89</f>
        <v>0.71500000000000008</v>
      </c>
      <c r="N89" s="29">
        <f>E89*M89</f>
        <v>0</v>
      </c>
      <c r="P89" s="30" t="s">
        <v>87</v>
      </c>
      <c r="V89" s="33" t="s">
        <v>69</v>
      </c>
      <c r="X89" s="27" t="s">
        <v>236</v>
      </c>
      <c r="Y89" s="27" t="s">
        <v>236</v>
      </c>
      <c r="Z89" s="30" t="s">
        <v>239</v>
      </c>
      <c r="AA89" s="27" t="s">
        <v>87</v>
      </c>
      <c r="AJ89" s="4" t="s">
        <v>184</v>
      </c>
      <c r="AK89" s="4" t="s">
        <v>91</v>
      </c>
    </row>
    <row r="90" spans="1:37">
      <c r="D90" s="66" t="s">
        <v>240</v>
      </c>
      <c r="E90" s="67"/>
      <c r="F90" s="68"/>
      <c r="G90" s="69"/>
      <c r="H90" s="69"/>
      <c r="I90" s="69"/>
      <c r="J90" s="69"/>
      <c r="K90" s="70"/>
      <c r="L90" s="70"/>
      <c r="M90" s="67"/>
      <c r="N90" s="67"/>
      <c r="O90" s="68"/>
      <c r="P90" s="68"/>
      <c r="Q90" s="67"/>
      <c r="R90" s="67"/>
      <c r="S90" s="67"/>
      <c r="T90" s="71"/>
      <c r="U90" s="71"/>
      <c r="V90" s="71" t="s">
        <v>0</v>
      </c>
      <c r="W90" s="72"/>
      <c r="X90" s="68"/>
    </row>
    <row r="91" spans="1:37">
      <c r="A91" s="25">
        <v>30</v>
      </c>
      <c r="B91" s="26" t="s">
        <v>197</v>
      </c>
      <c r="C91" s="27" t="s">
        <v>241</v>
      </c>
      <c r="D91" s="28" t="s">
        <v>242</v>
      </c>
      <c r="E91" s="29">
        <v>339.59500000000003</v>
      </c>
      <c r="F91" s="30" t="s">
        <v>86</v>
      </c>
      <c r="H91" s="31">
        <f>ROUND(E91*G91,2)</f>
        <v>0</v>
      </c>
      <c r="J91" s="31">
        <f>ROUND(E91*G91,2)</f>
        <v>0</v>
      </c>
      <c r="L91" s="32">
        <f>E91*K91</f>
        <v>0</v>
      </c>
      <c r="M91" s="29">
        <v>7.0000000000000001E-3</v>
      </c>
      <c r="N91" s="29">
        <f>E91*M91</f>
        <v>2.3771650000000002</v>
      </c>
      <c r="P91" s="30" t="s">
        <v>87</v>
      </c>
      <c r="V91" s="33" t="s">
        <v>160</v>
      </c>
      <c r="X91" s="27" t="s">
        <v>243</v>
      </c>
      <c r="Y91" s="27" t="s">
        <v>241</v>
      </c>
      <c r="Z91" s="30" t="s">
        <v>202</v>
      </c>
      <c r="AJ91" s="4" t="s">
        <v>162</v>
      </c>
      <c r="AK91" s="4" t="s">
        <v>91</v>
      </c>
    </row>
    <row r="92" spans="1:37" ht="25.5">
      <c r="D92" s="73" t="s">
        <v>410</v>
      </c>
      <c r="E92" s="74"/>
      <c r="F92" s="75"/>
      <c r="G92" s="76"/>
      <c r="H92" s="76"/>
      <c r="I92" s="76"/>
      <c r="J92" s="76"/>
      <c r="K92" s="77"/>
      <c r="L92" s="77"/>
      <c r="M92" s="74"/>
      <c r="N92" s="74"/>
      <c r="O92" s="75"/>
      <c r="P92" s="75"/>
      <c r="Q92" s="74"/>
      <c r="R92" s="74"/>
      <c r="S92" s="74"/>
      <c r="T92" s="78"/>
      <c r="U92" s="78"/>
      <c r="V92" s="78" t="s">
        <v>1</v>
      </c>
      <c r="W92" s="79"/>
      <c r="X92" s="75"/>
    </row>
    <row r="93" spans="1:37">
      <c r="A93" s="25">
        <v>31</v>
      </c>
      <c r="B93" s="26" t="s">
        <v>197</v>
      </c>
      <c r="C93" s="27" t="s">
        <v>244</v>
      </c>
      <c r="D93" s="28" t="s">
        <v>245</v>
      </c>
      <c r="E93" s="29">
        <v>7.9169999999999998</v>
      </c>
      <c r="F93" s="30" t="s">
        <v>238</v>
      </c>
      <c r="H93" s="31">
        <f>ROUND(E93*G93,2)</f>
        <v>0</v>
      </c>
      <c r="J93" s="31">
        <f>ROUND(E93*G93,2)</f>
        <v>0</v>
      </c>
      <c r="K93" s="32">
        <v>2.0889999999999999E-2</v>
      </c>
      <c r="L93" s="32">
        <f>E93*K93</f>
        <v>0.16538612999999999</v>
      </c>
      <c r="N93" s="29">
        <f>E93*M93</f>
        <v>0</v>
      </c>
      <c r="P93" s="30" t="s">
        <v>87</v>
      </c>
      <c r="V93" s="33" t="s">
        <v>160</v>
      </c>
      <c r="X93" s="27" t="s">
        <v>246</v>
      </c>
      <c r="Y93" s="27" t="s">
        <v>244</v>
      </c>
      <c r="Z93" s="30" t="s">
        <v>202</v>
      </c>
      <c r="AJ93" s="4" t="s">
        <v>162</v>
      </c>
      <c r="AK93" s="4" t="s">
        <v>91</v>
      </c>
    </row>
    <row r="94" spans="1:37">
      <c r="D94" s="66" t="s">
        <v>247</v>
      </c>
      <c r="E94" s="67"/>
      <c r="F94" s="68"/>
      <c r="G94" s="69"/>
      <c r="H94" s="69"/>
      <c r="I94" s="69"/>
      <c r="J94" s="69"/>
      <c r="K94" s="70"/>
      <c r="L94" s="70"/>
      <c r="M94" s="67"/>
      <c r="N94" s="67"/>
      <c r="O94" s="68"/>
      <c r="P94" s="68"/>
      <c r="Q94" s="67"/>
      <c r="R94" s="67"/>
      <c r="S94" s="67"/>
      <c r="T94" s="71"/>
      <c r="U94" s="71"/>
      <c r="V94" s="71" t="s">
        <v>0</v>
      </c>
      <c r="W94" s="72"/>
      <c r="X94" s="68"/>
    </row>
    <row r="95" spans="1:37">
      <c r="D95" s="66" t="s">
        <v>248</v>
      </c>
      <c r="E95" s="67"/>
      <c r="F95" s="68"/>
      <c r="G95" s="69"/>
      <c r="H95" s="69"/>
      <c r="I95" s="69"/>
      <c r="J95" s="69"/>
      <c r="K95" s="70"/>
      <c r="L95" s="70"/>
      <c r="M95" s="67"/>
      <c r="N95" s="67"/>
      <c r="O95" s="68"/>
      <c r="P95" s="68"/>
      <c r="Q95" s="67"/>
      <c r="R95" s="67"/>
      <c r="S95" s="67"/>
      <c r="T95" s="71"/>
      <c r="U95" s="71"/>
      <c r="V95" s="71" t="s">
        <v>0</v>
      </c>
      <c r="W95" s="72"/>
      <c r="X95" s="68"/>
    </row>
    <row r="96" spans="1:37">
      <c r="D96" s="66" t="s">
        <v>249</v>
      </c>
      <c r="E96" s="67"/>
      <c r="F96" s="68"/>
      <c r="G96" s="69"/>
      <c r="H96" s="69"/>
      <c r="I96" s="69"/>
      <c r="J96" s="69"/>
      <c r="K96" s="70"/>
      <c r="L96" s="70"/>
      <c r="M96" s="67"/>
      <c r="N96" s="67"/>
      <c r="O96" s="68"/>
      <c r="P96" s="68"/>
      <c r="Q96" s="67"/>
      <c r="R96" s="67"/>
      <c r="S96" s="67"/>
      <c r="T96" s="71"/>
      <c r="U96" s="71"/>
      <c r="V96" s="71" t="s">
        <v>0</v>
      </c>
      <c r="W96" s="72"/>
      <c r="X96" s="68"/>
    </row>
    <row r="97" spans="1:37" ht="25.5">
      <c r="A97" s="25">
        <v>32</v>
      </c>
      <c r="B97" s="26" t="s">
        <v>197</v>
      </c>
      <c r="C97" s="27" t="s">
        <v>250</v>
      </c>
      <c r="D97" s="28" t="s">
        <v>251</v>
      </c>
      <c r="F97" s="30" t="s">
        <v>56</v>
      </c>
      <c r="H97" s="31">
        <f>ROUND(E97*G97,2)</f>
        <v>0</v>
      </c>
      <c r="J97" s="31">
        <f>ROUND(E97*G97,2)</f>
        <v>0</v>
      </c>
      <c r="L97" s="32">
        <f>E97*K97</f>
        <v>0</v>
      </c>
      <c r="N97" s="29">
        <f>E97*M97</f>
        <v>0</v>
      </c>
      <c r="P97" s="30" t="s">
        <v>87</v>
      </c>
      <c r="V97" s="33" t="s">
        <v>160</v>
      </c>
      <c r="X97" s="27" t="s">
        <v>252</v>
      </c>
      <c r="Y97" s="27" t="s">
        <v>250</v>
      </c>
      <c r="Z97" s="30" t="s">
        <v>253</v>
      </c>
      <c r="AJ97" s="4" t="s">
        <v>162</v>
      </c>
      <c r="AK97" s="4" t="s">
        <v>91</v>
      </c>
    </row>
    <row r="98" spans="1:37">
      <c r="D98" s="80" t="s">
        <v>254</v>
      </c>
      <c r="E98" s="81">
        <f>J98</f>
        <v>0</v>
      </c>
      <c r="H98" s="81">
        <f>SUM(H66:H97)</f>
        <v>0</v>
      </c>
      <c r="I98" s="81">
        <f>SUM(I66:I97)</f>
        <v>0</v>
      </c>
      <c r="J98" s="81">
        <f>SUM(J66:J97)</f>
        <v>0</v>
      </c>
      <c r="L98" s="82">
        <f>SUM(L66:L97)</f>
        <v>5.0776561299999994</v>
      </c>
      <c r="N98" s="83">
        <f>SUM(N66:N97)</f>
        <v>2.3771650000000002</v>
      </c>
      <c r="W98" s="34">
        <f>SUM(W66:W97)</f>
        <v>0</v>
      </c>
    </row>
    <row r="100" spans="1:37">
      <c r="B100" s="27" t="s">
        <v>255</v>
      </c>
    </row>
    <row r="101" spans="1:37" ht="38.25">
      <c r="A101" s="25">
        <v>33</v>
      </c>
      <c r="B101" s="26" t="s">
        <v>256</v>
      </c>
      <c r="C101" s="27" t="s">
        <v>257</v>
      </c>
      <c r="D101" s="28" t="s">
        <v>258</v>
      </c>
      <c r="E101" s="29">
        <v>309</v>
      </c>
      <c r="F101" s="30" t="s">
        <v>86</v>
      </c>
      <c r="H101" s="31">
        <f>ROUND(E101*G101,2)</f>
        <v>0</v>
      </c>
      <c r="J101" s="31">
        <f>ROUND(E101*G101,2)</f>
        <v>0</v>
      </c>
      <c r="L101" s="32">
        <f>E101*K101</f>
        <v>0</v>
      </c>
      <c r="M101" s="29">
        <v>2.1000000000000001E-2</v>
      </c>
      <c r="N101" s="29">
        <f>E101*M101</f>
        <v>6.4890000000000008</v>
      </c>
      <c r="P101" s="30" t="s">
        <v>87</v>
      </c>
      <c r="V101" s="33" t="s">
        <v>160</v>
      </c>
      <c r="X101" s="27" t="s">
        <v>259</v>
      </c>
      <c r="Y101" s="27" t="s">
        <v>257</v>
      </c>
      <c r="Z101" s="30" t="s">
        <v>161</v>
      </c>
      <c r="AJ101" s="4" t="s">
        <v>162</v>
      </c>
      <c r="AK101" s="4" t="s">
        <v>91</v>
      </c>
    </row>
    <row r="102" spans="1:37" ht="25.5">
      <c r="A102" s="25">
        <v>34</v>
      </c>
      <c r="B102" s="26" t="s">
        <v>256</v>
      </c>
      <c r="C102" s="27" t="s">
        <v>260</v>
      </c>
      <c r="D102" s="28" t="s">
        <v>261</v>
      </c>
      <c r="E102" s="29">
        <v>303.32</v>
      </c>
      <c r="F102" s="30" t="s">
        <v>86</v>
      </c>
      <c r="H102" s="31">
        <f>ROUND(E102*G102,2)</f>
        <v>0</v>
      </c>
      <c r="J102" s="31">
        <f>ROUND(E102*G102,2)</f>
        <v>0</v>
      </c>
      <c r="K102" s="32">
        <v>3.15E-2</v>
      </c>
      <c r="L102" s="32">
        <f>E102*K102</f>
        <v>9.5545799999999996</v>
      </c>
      <c r="N102" s="29">
        <f>E102*M102</f>
        <v>0</v>
      </c>
      <c r="P102" s="30" t="s">
        <v>87</v>
      </c>
      <c r="V102" s="33" t="s">
        <v>160</v>
      </c>
      <c r="X102" s="27" t="s">
        <v>260</v>
      </c>
      <c r="Y102" s="27" t="s">
        <v>260</v>
      </c>
      <c r="Z102" s="30" t="s">
        <v>161</v>
      </c>
      <c r="AJ102" s="4" t="s">
        <v>162</v>
      </c>
      <c r="AK102" s="4" t="s">
        <v>91</v>
      </c>
    </row>
    <row r="103" spans="1:37" ht="38.25">
      <c r="D103" s="73" t="s">
        <v>411</v>
      </c>
      <c r="E103" s="74"/>
      <c r="F103" s="75"/>
      <c r="G103" s="76"/>
      <c r="H103" s="76"/>
      <c r="I103" s="76"/>
      <c r="J103" s="76"/>
      <c r="K103" s="77"/>
      <c r="L103" s="77"/>
      <c r="M103" s="74"/>
      <c r="N103" s="74"/>
      <c r="O103" s="75"/>
      <c r="P103" s="75"/>
      <c r="Q103" s="74"/>
      <c r="R103" s="74"/>
      <c r="S103" s="74"/>
      <c r="T103" s="78"/>
      <c r="U103" s="78"/>
      <c r="V103" s="78" t="s">
        <v>1</v>
      </c>
      <c r="W103" s="79"/>
      <c r="X103" s="75"/>
    </row>
    <row r="104" spans="1:37">
      <c r="D104" s="80" t="s">
        <v>262</v>
      </c>
      <c r="E104" s="81">
        <f>J104</f>
        <v>0</v>
      </c>
      <c r="H104" s="81">
        <f>SUM(H100:H103)</f>
        <v>0</v>
      </c>
      <c r="I104" s="81">
        <f>SUM(I100:I103)</f>
        <v>0</v>
      </c>
      <c r="J104" s="81">
        <f>SUM(J100:J103)</f>
        <v>0</v>
      </c>
      <c r="L104" s="82">
        <f>SUM(L100:L103)</f>
        <v>9.5545799999999996</v>
      </c>
      <c r="N104" s="83">
        <f>SUM(N100:N103)</f>
        <v>6.4890000000000008</v>
      </c>
      <c r="W104" s="34">
        <f>SUM(W100:W103)</f>
        <v>0</v>
      </c>
    </row>
    <row r="106" spans="1:37">
      <c r="B106" s="27" t="s">
        <v>263</v>
      </c>
    </row>
    <row r="107" spans="1:37">
      <c r="A107" s="25">
        <v>35</v>
      </c>
      <c r="B107" s="26" t="s">
        <v>264</v>
      </c>
      <c r="C107" s="27" t="s">
        <v>265</v>
      </c>
      <c r="D107" s="28" t="s">
        <v>266</v>
      </c>
      <c r="E107" s="29">
        <v>91.36</v>
      </c>
      <c r="F107" s="30" t="s">
        <v>86</v>
      </c>
      <c r="H107" s="31">
        <f>ROUND(E107*G107,2)</f>
        <v>0</v>
      </c>
      <c r="J107" s="31">
        <f>ROUND(E107*G107,2)</f>
        <v>0</v>
      </c>
      <c r="K107" s="32">
        <v>8.8900000000000003E-3</v>
      </c>
      <c r="L107" s="32">
        <f>E107*K107</f>
        <v>0.81219039999999998</v>
      </c>
      <c r="N107" s="29">
        <f>E107*M107</f>
        <v>0</v>
      </c>
      <c r="P107" s="30" t="s">
        <v>87</v>
      </c>
      <c r="V107" s="33" t="s">
        <v>160</v>
      </c>
      <c r="X107" s="27" t="s">
        <v>265</v>
      </c>
      <c r="Y107" s="27" t="s">
        <v>265</v>
      </c>
      <c r="Z107" s="30" t="s">
        <v>267</v>
      </c>
      <c r="AJ107" s="4" t="s">
        <v>162</v>
      </c>
      <c r="AK107" s="4" t="s">
        <v>91</v>
      </c>
    </row>
    <row r="108" spans="1:37">
      <c r="D108" s="66" t="s">
        <v>268</v>
      </c>
      <c r="E108" s="67"/>
      <c r="F108" s="68"/>
      <c r="G108" s="69"/>
      <c r="H108" s="69"/>
      <c r="I108" s="69"/>
      <c r="J108" s="69"/>
      <c r="K108" s="70"/>
      <c r="L108" s="70"/>
      <c r="M108" s="67"/>
      <c r="N108" s="67"/>
      <c r="O108" s="68"/>
      <c r="P108" s="68"/>
      <c r="Q108" s="67"/>
      <c r="R108" s="67"/>
      <c r="S108" s="67"/>
      <c r="T108" s="71"/>
      <c r="U108" s="71"/>
      <c r="V108" s="71" t="s">
        <v>0</v>
      </c>
      <c r="W108" s="72"/>
      <c r="X108" s="68"/>
    </row>
    <row r="109" spans="1:37">
      <c r="D109" s="66" t="s">
        <v>269</v>
      </c>
      <c r="E109" s="67"/>
      <c r="F109" s="68"/>
      <c r="G109" s="69"/>
      <c r="H109" s="69"/>
      <c r="I109" s="69"/>
      <c r="J109" s="69"/>
      <c r="K109" s="70"/>
      <c r="L109" s="70"/>
      <c r="M109" s="67"/>
      <c r="N109" s="67"/>
      <c r="O109" s="68"/>
      <c r="P109" s="68"/>
      <c r="Q109" s="67"/>
      <c r="R109" s="67"/>
      <c r="S109" s="67"/>
      <c r="T109" s="71"/>
      <c r="U109" s="71"/>
      <c r="V109" s="71" t="s">
        <v>0</v>
      </c>
      <c r="W109" s="72"/>
      <c r="X109" s="68"/>
    </row>
    <row r="110" spans="1:37">
      <c r="D110" s="66" t="s">
        <v>270</v>
      </c>
      <c r="E110" s="67"/>
      <c r="F110" s="68"/>
      <c r="G110" s="69"/>
      <c r="H110" s="69"/>
      <c r="I110" s="69"/>
      <c r="J110" s="69"/>
      <c r="K110" s="70"/>
      <c r="L110" s="70"/>
      <c r="M110" s="67"/>
      <c r="N110" s="67"/>
      <c r="O110" s="68"/>
      <c r="P110" s="68"/>
      <c r="Q110" s="67"/>
      <c r="R110" s="67"/>
      <c r="S110" s="67"/>
      <c r="T110" s="71"/>
      <c r="U110" s="71"/>
      <c r="V110" s="71" t="s">
        <v>0</v>
      </c>
      <c r="W110" s="72"/>
      <c r="X110" s="68"/>
    </row>
    <row r="111" spans="1:37">
      <c r="D111" s="66" t="s">
        <v>271</v>
      </c>
      <c r="E111" s="67"/>
      <c r="F111" s="68"/>
      <c r="G111" s="69"/>
      <c r="H111" s="69"/>
      <c r="I111" s="69"/>
      <c r="J111" s="69"/>
      <c r="K111" s="70"/>
      <c r="L111" s="70"/>
      <c r="M111" s="67"/>
      <c r="N111" s="67"/>
      <c r="O111" s="68"/>
      <c r="P111" s="68"/>
      <c r="Q111" s="67"/>
      <c r="R111" s="67"/>
      <c r="S111" s="67"/>
      <c r="T111" s="71"/>
      <c r="U111" s="71"/>
      <c r="V111" s="71" t="s">
        <v>0</v>
      </c>
      <c r="W111" s="72"/>
      <c r="X111" s="68"/>
    </row>
    <row r="112" spans="1:37">
      <c r="D112" s="66" t="s">
        <v>272</v>
      </c>
      <c r="E112" s="67"/>
      <c r="F112" s="68"/>
      <c r="G112" s="69"/>
      <c r="H112" s="69"/>
      <c r="I112" s="69"/>
      <c r="J112" s="69"/>
      <c r="K112" s="70"/>
      <c r="L112" s="70"/>
      <c r="M112" s="67"/>
      <c r="N112" s="67"/>
      <c r="O112" s="68"/>
      <c r="P112" s="68"/>
      <c r="Q112" s="67"/>
      <c r="R112" s="67"/>
      <c r="S112" s="67"/>
      <c r="T112" s="71"/>
      <c r="U112" s="71"/>
      <c r="V112" s="71" t="s">
        <v>0</v>
      </c>
      <c r="W112" s="72"/>
      <c r="X112" s="68"/>
    </row>
    <row r="113" spans="1:37" ht="25.5">
      <c r="A113" s="25">
        <v>36</v>
      </c>
      <c r="B113" s="26" t="s">
        <v>273</v>
      </c>
      <c r="C113" s="27" t="s">
        <v>274</v>
      </c>
      <c r="D113" s="28" t="s">
        <v>275</v>
      </c>
      <c r="E113" s="29">
        <v>40.6</v>
      </c>
      <c r="F113" s="30" t="s">
        <v>200</v>
      </c>
      <c r="H113" s="31">
        <f>ROUND(E113*G113,2)</f>
        <v>0</v>
      </c>
      <c r="J113" s="31">
        <f>ROUND(E113*G113,2)</f>
        <v>0</v>
      </c>
      <c r="K113" s="32">
        <v>2.0000000000000002E-5</v>
      </c>
      <c r="L113" s="32">
        <f>E113*K113</f>
        <v>8.1200000000000011E-4</v>
      </c>
      <c r="N113" s="29">
        <f>E113*M113</f>
        <v>0</v>
      </c>
      <c r="P113" s="30" t="s">
        <v>87</v>
      </c>
      <c r="V113" s="33" t="s">
        <v>160</v>
      </c>
      <c r="X113" s="27" t="s">
        <v>276</v>
      </c>
      <c r="Y113" s="27" t="s">
        <v>274</v>
      </c>
      <c r="Z113" s="30" t="s">
        <v>161</v>
      </c>
      <c r="AJ113" s="4" t="s">
        <v>162</v>
      </c>
      <c r="AK113" s="4" t="s">
        <v>91</v>
      </c>
    </row>
    <row r="114" spans="1:37">
      <c r="D114" s="66" t="s">
        <v>277</v>
      </c>
      <c r="E114" s="67"/>
      <c r="F114" s="68"/>
      <c r="G114" s="69"/>
      <c r="H114" s="69"/>
      <c r="I114" s="69"/>
      <c r="J114" s="69"/>
      <c r="K114" s="70"/>
      <c r="L114" s="70"/>
      <c r="M114" s="67"/>
      <c r="N114" s="67"/>
      <c r="O114" s="68"/>
      <c r="P114" s="68"/>
      <c r="Q114" s="67"/>
      <c r="R114" s="67"/>
      <c r="S114" s="67"/>
      <c r="T114" s="71"/>
      <c r="U114" s="71"/>
      <c r="V114" s="71" t="s">
        <v>0</v>
      </c>
      <c r="W114" s="72"/>
      <c r="X114" s="68"/>
    </row>
    <row r="115" spans="1:37">
      <c r="D115" s="66" t="s">
        <v>278</v>
      </c>
      <c r="E115" s="67"/>
      <c r="F115" s="68"/>
      <c r="G115" s="69"/>
      <c r="H115" s="69"/>
      <c r="I115" s="69"/>
      <c r="J115" s="69"/>
      <c r="K115" s="70"/>
      <c r="L115" s="70"/>
      <c r="M115" s="67"/>
      <c r="N115" s="67"/>
      <c r="O115" s="68"/>
      <c r="P115" s="68"/>
      <c r="Q115" s="67"/>
      <c r="R115" s="67"/>
      <c r="S115" s="67"/>
      <c r="T115" s="71"/>
      <c r="U115" s="71"/>
      <c r="V115" s="71" t="s">
        <v>0</v>
      </c>
      <c r="W115" s="72"/>
      <c r="X115" s="68"/>
    </row>
    <row r="116" spans="1:37">
      <c r="A116" s="25">
        <v>37</v>
      </c>
      <c r="B116" s="26" t="s">
        <v>273</v>
      </c>
      <c r="C116" s="27" t="s">
        <v>279</v>
      </c>
      <c r="D116" s="28" t="s">
        <v>280</v>
      </c>
      <c r="E116" s="29">
        <v>129.6</v>
      </c>
      <c r="F116" s="30" t="s">
        <v>200</v>
      </c>
      <c r="H116" s="31">
        <f>ROUND(E116*G116,2)</f>
        <v>0</v>
      </c>
      <c r="J116" s="31">
        <f>ROUND(E116*G116,2)</f>
        <v>0</v>
      </c>
      <c r="K116" s="32">
        <v>1.3999999999999999E-4</v>
      </c>
      <c r="L116" s="32">
        <f>E116*K116</f>
        <v>1.8143999999999997E-2</v>
      </c>
      <c r="N116" s="29">
        <f>E116*M116</f>
        <v>0</v>
      </c>
      <c r="P116" s="30" t="s">
        <v>87</v>
      </c>
      <c r="V116" s="33" t="s">
        <v>160</v>
      </c>
      <c r="X116" s="27" t="s">
        <v>281</v>
      </c>
      <c r="Y116" s="27" t="s">
        <v>279</v>
      </c>
      <c r="Z116" s="30" t="s">
        <v>161</v>
      </c>
      <c r="AJ116" s="4" t="s">
        <v>162</v>
      </c>
      <c r="AK116" s="4" t="s">
        <v>91</v>
      </c>
    </row>
    <row r="117" spans="1:37">
      <c r="D117" s="66" t="s">
        <v>282</v>
      </c>
      <c r="E117" s="67"/>
      <c r="F117" s="68"/>
      <c r="G117" s="69"/>
      <c r="H117" s="69"/>
      <c r="I117" s="69"/>
      <c r="J117" s="69"/>
      <c r="K117" s="70"/>
      <c r="L117" s="70"/>
      <c r="M117" s="67"/>
      <c r="N117" s="67"/>
      <c r="O117" s="68"/>
      <c r="P117" s="68"/>
      <c r="Q117" s="67"/>
      <c r="R117" s="67"/>
      <c r="S117" s="67"/>
      <c r="T117" s="71"/>
      <c r="U117" s="71"/>
      <c r="V117" s="71" t="s">
        <v>0</v>
      </c>
      <c r="W117" s="72"/>
      <c r="X117" s="68"/>
    </row>
    <row r="118" spans="1:37">
      <c r="D118" s="66" t="s">
        <v>283</v>
      </c>
      <c r="E118" s="67"/>
      <c r="F118" s="68"/>
      <c r="G118" s="69"/>
      <c r="H118" s="69"/>
      <c r="I118" s="69"/>
      <c r="J118" s="69"/>
      <c r="K118" s="70"/>
      <c r="L118" s="70"/>
      <c r="M118" s="67"/>
      <c r="N118" s="67"/>
      <c r="O118" s="68"/>
      <c r="P118" s="68"/>
      <c r="Q118" s="67"/>
      <c r="R118" s="67"/>
      <c r="S118" s="67"/>
      <c r="T118" s="71"/>
      <c r="U118" s="71"/>
      <c r="V118" s="71" t="s">
        <v>0</v>
      </c>
      <c r="W118" s="72"/>
      <c r="X118" s="68"/>
    </row>
    <row r="119" spans="1:37">
      <c r="D119" s="66" t="s">
        <v>284</v>
      </c>
      <c r="E119" s="67"/>
      <c r="F119" s="68"/>
      <c r="G119" s="69"/>
      <c r="H119" s="69"/>
      <c r="I119" s="69"/>
      <c r="J119" s="69"/>
      <c r="K119" s="70"/>
      <c r="L119" s="70"/>
      <c r="M119" s="67"/>
      <c r="N119" s="67"/>
      <c r="O119" s="68"/>
      <c r="P119" s="68"/>
      <c r="Q119" s="67"/>
      <c r="R119" s="67"/>
      <c r="S119" s="67"/>
      <c r="T119" s="71"/>
      <c r="U119" s="71"/>
      <c r="V119" s="71" t="s">
        <v>0</v>
      </c>
      <c r="W119" s="72"/>
      <c r="X119" s="68"/>
    </row>
    <row r="120" spans="1:37">
      <c r="D120" s="66" t="s">
        <v>285</v>
      </c>
      <c r="E120" s="67"/>
      <c r="F120" s="68"/>
      <c r="G120" s="69"/>
      <c r="H120" s="69"/>
      <c r="I120" s="69"/>
      <c r="J120" s="69"/>
      <c r="K120" s="70"/>
      <c r="L120" s="70"/>
      <c r="M120" s="67"/>
      <c r="N120" s="67"/>
      <c r="O120" s="68"/>
      <c r="P120" s="68"/>
      <c r="Q120" s="67"/>
      <c r="R120" s="67"/>
      <c r="S120" s="67"/>
      <c r="T120" s="71"/>
      <c r="U120" s="71"/>
      <c r="V120" s="71" t="s">
        <v>0</v>
      </c>
      <c r="W120" s="72"/>
      <c r="X120" s="68"/>
    </row>
    <row r="121" spans="1:37">
      <c r="D121" s="66" t="s">
        <v>286</v>
      </c>
      <c r="E121" s="67"/>
      <c r="F121" s="68"/>
      <c r="G121" s="69"/>
      <c r="H121" s="69"/>
      <c r="I121" s="69"/>
      <c r="J121" s="69"/>
      <c r="K121" s="70"/>
      <c r="L121" s="70"/>
      <c r="M121" s="67"/>
      <c r="N121" s="67"/>
      <c r="O121" s="68"/>
      <c r="P121" s="68"/>
      <c r="Q121" s="67"/>
      <c r="R121" s="67"/>
      <c r="S121" s="67"/>
      <c r="T121" s="71"/>
      <c r="U121" s="71"/>
      <c r="V121" s="71" t="s">
        <v>0</v>
      </c>
      <c r="W121" s="72"/>
      <c r="X121" s="68"/>
    </row>
    <row r="122" spans="1:37">
      <c r="A122" s="25">
        <v>38</v>
      </c>
      <c r="B122" s="26" t="s">
        <v>273</v>
      </c>
      <c r="C122" s="27" t="s">
        <v>287</v>
      </c>
      <c r="D122" s="28" t="s">
        <v>288</v>
      </c>
      <c r="E122" s="29">
        <v>91.36</v>
      </c>
      <c r="F122" s="30" t="s">
        <v>86</v>
      </c>
      <c r="H122" s="31">
        <f>ROUND(E122*G122,2)</f>
        <v>0</v>
      </c>
      <c r="J122" s="31">
        <f>ROUND(E122*G122,2)</f>
        <v>0</v>
      </c>
      <c r="L122" s="32">
        <f>E122*K122</f>
        <v>0</v>
      </c>
      <c r="M122" s="29">
        <v>7.0000000000000001E-3</v>
      </c>
      <c r="N122" s="29">
        <f>E122*M122</f>
        <v>0.63951999999999998</v>
      </c>
      <c r="P122" s="30" t="s">
        <v>87</v>
      </c>
      <c r="V122" s="33" t="s">
        <v>160</v>
      </c>
      <c r="X122" s="27" t="s">
        <v>289</v>
      </c>
      <c r="Y122" s="27" t="s">
        <v>287</v>
      </c>
      <c r="Z122" s="30" t="s">
        <v>290</v>
      </c>
      <c r="AJ122" s="4" t="s">
        <v>162</v>
      </c>
      <c r="AK122" s="4" t="s">
        <v>91</v>
      </c>
    </row>
    <row r="123" spans="1:37">
      <c r="D123" s="73" t="s">
        <v>412</v>
      </c>
      <c r="E123" s="74"/>
      <c r="F123" s="75"/>
      <c r="G123" s="76"/>
      <c r="H123" s="76"/>
      <c r="I123" s="76"/>
      <c r="J123" s="76"/>
      <c r="K123" s="77"/>
      <c r="L123" s="77"/>
      <c r="M123" s="74"/>
      <c r="N123" s="74"/>
      <c r="O123" s="75"/>
      <c r="P123" s="75"/>
      <c r="Q123" s="74"/>
      <c r="R123" s="74"/>
      <c r="S123" s="74"/>
      <c r="T123" s="78"/>
      <c r="U123" s="78"/>
      <c r="V123" s="78" t="s">
        <v>1</v>
      </c>
      <c r="W123" s="79"/>
      <c r="X123" s="75"/>
    </row>
    <row r="124" spans="1:37">
      <c r="A124" s="25">
        <v>39</v>
      </c>
      <c r="B124" s="26" t="s">
        <v>273</v>
      </c>
      <c r="C124" s="27" t="s">
        <v>291</v>
      </c>
      <c r="D124" s="28" t="s">
        <v>292</v>
      </c>
      <c r="E124" s="29">
        <v>2</v>
      </c>
      <c r="F124" s="30" t="s">
        <v>86</v>
      </c>
      <c r="H124" s="31">
        <f>ROUND(E124*G124,2)</f>
        <v>0</v>
      </c>
      <c r="J124" s="31">
        <f t="shared" ref="J124:J130" si="0">ROUND(E124*G124,2)</f>
        <v>0</v>
      </c>
      <c r="K124" s="32">
        <v>6.8300000000000001E-3</v>
      </c>
      <c r="L124" s="32">
        <f t="shared" ref="L124:L130" si="1">E124*K124</f>
        <v>1.366E-2</v>
      </c>
      <c r="N124" s="29">
        <f t="shared" ref="N124:N130" si="2">E124*M124</f>
        <v>0</v>
      </c>
      <c r="P124" s="30" t="s">
        <v>87</v>
      </c>
      <c r="V124" s="33" t="s">
        <v>160</v>
      </c>
      <c r="X124" s="27" t="s">
        <v>293</v>
      </c>
      <c r="Y124" s="27" t="s">
        <v>291</v>
      </c>
      <c r="Z124" s="30" t="s">
        <v>294</v>
      </c>
      <c r="AJ124" s="4" t="s">
        <v>162</v>
      </c>
      <c r="AK124" s="4" t="s">
        <v>91</v>
      </c>
    </row>
    <row r="125" spans="1:37">
      <c r="A125" s="25">
        <v>40</v>
      </c>
      <c r="B125" s="26" t="s">
        <v>273</v>
      </c>
      <c r="C125" s="27" t="s">
        <v>295</v>
      </c>
      <c r="D125" s="28" t="s">
        <v>296</v>
      </c>
      <c r="E125" s="29">
        <v>70.599999999999994</v>
      </c>
      <c r="F125" s="30" t="s">
        <v>200</v>
      </c>
      <c r="H125" s="31">
        <f>ROUND(E125*G125,2)</f>
        <v>0</v>
      </c>
      <c r="J125" s="31">
        <f t="shared" si="0"/>
        <v>0</v>
      </c>
      <c r="K125" s="32">
        <v>3.0300000000000001E-3</v>
      </c>
      <c r="L125" s="32">
        <f t="shared" si="1"/>
        <v>0.213918</v>
      </c>
      <c r="N125" s="29">
        <f t="shared" si="2"/>
        <v>0</v>
      </c>
      <c r="P125" s="30" t="s">
        <v>87</v>
      </c>
      <c r="V125" s="33" t="s">
        <v>160</v>
      </c>
      <c r="X125" s="27" t="s">
        <v>297</v>
      </c>
      <c r="Y125" s="27" t="s">
        <v>295</v>
      </c>
      <c r="Z125" s="30" t="s">
        <v>294</v>
      </c>
      <c r="AJ125" s="4" t="s">
        <v>162</v>
      </c>
      <c r="AK125" s="4" t="s">
        <v>91</v>
      </c>
    </row>
    <row r="126" spans="1:37">
      <c r="A126" s="25">
        <v>41</v>
      </c>
      <c r="B126" s="26" t="s">
        <v>273</v>
      </c>
      <c r="C126" s="27" t="s">
        <v>298</v>
      </c>
      <c r="D126" s="28" t="s">
        <v>299</v>
      </c>
      <c r="E126" s="29">
        <v>70.599999999999994</v>
      </c>
      <c r="F126" s="30" t="s">
        <v>200</v>
      </c>
      <c r="H126" s="31">
        <f>ROUND(E126*G126,2)</f>
        <v>0</v>
      </c>
      <c r="J126" s="31">
        <f t="shared" si="0"/>
        <v>0</v>
      </c>
      <c r="L126" s="32">
        <f t="shared" si="1"/>
        <v>0</v>
      </c>
      <c r="M126" s="29">
        <v>3.0000000000000001E-3</v>
      </c>
      <c r="N126" s="29">
        <f t="shared" si="2"/>
        <v>0.21179999999999999</v>
      </c>
      <c r="P126" s="30" t="s">
        <v>87</v>
      </c>
      <c r="V126" s="33" t="s">
        <v>160</v>
      </c>
      <c r="X126" s="27" t="s">
        <v>300</v>
      </c>
      <c r="Y126" s="27" t="s">
        <v>298</v>
      </c>
      <c r="Z126" s="30" t="s">
        <v>294</v>
      </c>
      <c r="AJ126" s="4" t="s">
        <v>162</v>
      </c>
      <c r="AK126" s="4" t="s">
        <v>91</v>
      </c>
    </row>
    <row r="127" spans="1:37">
      <c r="A127" s="25">
        <v>42</v>
      </c>
      <c r="B127" s="26" t="s">
        <v>273</v>
      </c>
      <c r="C127" s="27" t="s">
        <v>301</v>
      </c>
      <c r="D127" s="28" t="s">
        <v>302</v>
      </c>
      <c r="E127" s="29">
        <v>3</v>
      </c>
      <c r="F127" s="30" t="s">
        <v>101</v>
      </c>
      <c r="H127" s="31">
        <f>ROUND(E127*G127,2)</f>
        <v>0</v>
      </c>
      <c r="J127" s="31">
        <f t="shared" si="0"/>
        <v>0</v>
      </c>
      <c r="K127" s="32">
        <v>1.6000000000000001E-3</v>
      </c>
      <c r="L127" s="32">
        <f t="shared" si="1"/>
        <v>4.8000000000000004E-3</v>
      </c>
      <c r="N127" s="29">
        <f t="shared" si="2"/>
        <v>0</v>
      </c>
      <c r="P127" s="30" t="s">
        <v>87</v>
      </c>
      <c r="V127" s="33" t="s">
        <v>160</v>
      </c>
      <c r="X127" s="27" t="s">
        <v>303</v>
      </c>
      <c r="Y127" s="27" t="s">
        <v>301</v>
      </c>
      <c r="Z127" s="30" t="s">
        <v>294</v>
      </c>
      <c r="AJ127" s="4" t="s">
        <v>162</v>
      </c>
      <c r="AK127" s="4" t="s">
        <v>91</v>
      </c>
    </row>
    <row r="128" spans="1:37">
      <c r="A128" s="25">
        <v>43</v>
      </c>
      <c r="B128" s="26" t="s">
        <v>273</v>
      </c>
      <c r="C128" s="27" t="s">
        <v>304</v>
      </c>
      <c r="D128" s="28" t="s">
        <v>305</v>
      </c>
      <c r="E128" s="29">
        <v>72</v>
      </c>
      <c r="F128" s="30" t="s">
        <v>101</v>
      </c>
      <c r="H128" s="31">
        <f>ROUND(E128*G128,2)</f>
        <v>0</v>
      </c>
      <c r="J128" s="31">
        <f t="shared" si="0"/>
        <v>0</v>
      </c>
      <c r="K128" s="32">
        <v>4.0000000000000003E-5</v>
      </c>
      <c r="L128" s="32">
        <f t="shared" si="1"/>
        <v>2.8800000000000002E-3</v>
      </c>
      <c r="N128" s="29">
        <f t="shared" si="2"/>
        <v>0</v>
      </c>
      <c r="P128" s="30" t="s">
        <v>87</v>
      </c>
      <c r="V128" s="33" t="s">
        <v>160</v>
      </c>
      <c r="X128" s="27" t="s">
        <v>306</v>
      </c>
      <c r="Y128" s="27" t="s">
        <v>304</v>
      </c>
      <c r="Z128" s="30" t="s">
        <v>294</v>
      </c>
      <c r="AJ128" s="4" t="s">
        <v>162</v>
      </c>
      <c r="AK128" s="4" t="s">
        <v>91</v>
      </c>
    </row>
    <row r="129" spans="1:37">
      <c r="A129" s="25">
        <v>44</v>
      </c>
      <c r="B129" s="26" t="s">
        <v>180</v>
      </c>
      <c r="C129" s="27" t="s">
        <v>307</v>
      </c>
      <c r="D129" s="28" t="s">
        <v>308</v>
      </c>
      <c r="E129" s="29">
        <v>72</v>
      </c>
      <c r="F129" s="30" t="s">
        <v>200</v>
      </c>
      <c r="I129" s="31">
        <f>ROUND(E129*G129,2)</f>
        <v>0</v>
      </c>
      <c r="J129" s="31">
        <f t="shared" si="0"/>
        <v>0</v>
      </c>
      <c r="K129" s="32">
        <v>1.8400000000000001E-3</v>
      </c>
      <c r="L129" s="32">
        <f t="shared" si="1"/>
        <v>0.13248000000000001</v>
      </c>
      <c r="N129" s="29">
        <f t="shared" si="2"/>
        <v>0</v>
      </c>
      <c r="P129" s="30" t="s">
        <v>87</v>
      </c>
      <c r="V129" s="33" t="s">
        <v>69</v>
      </c>
      <c r="X129" s="27" t="s">
        <v>307</v>
      </c>
      <c r="Y129" s="27" t="s">
        <v>307</v>
      </c>
      <c r="Z129" s="30" t="s">
        <v>309</v>
      </c>
      <c r="AA129" s="27" t="s">
        <v>310</v>
      </c>
      <c r="AJ129" s="4" t="s">
        <v>184</v>
      </c>
      <c r="AK129" s="4" t="s">
        <v>91</v>
      </c>
    </row>
    <row r="130" spans="1:37">
      <c r="A130" s="25">
        <v>45</v>
      </c>
      <c r="B130" s="26" t="s">
        <v>273</v>
      </c>
      <c r="C130" s="27" t="s">
        <v>311</v>
      </c>
      <c r="D130" s="28" t="s">
        <v>312</v>
      </c>
      <c r="E130" s="29">
        <v>3</v>
      </c>
      <c r="F130" s="30" t="s">
        <v>101</v>
      </c>
      <c r="H130" s="31">
        <f>ROUND(E130*G130,2)</f>
        <v>0</v>
      </c>
      <c r="J130" s="31">
        <f t="shared" si="0"/>
        <v>0</v>
      </c>
      <c r="L130" s="32">
        <f t="shared" si="1"/>
        <v>0</v>
      </c>
      <c r="M130" s="29">
        <v>1E-3</v>
      </c>
      <c r="N130" s="29">
        <f t="shared" si="2"/>
        <v>3.0000000000000001E-3</v>
      </c>
      <c r="P130" s="30" t="s">
        <v>87</v>
      </c>
      <c r="V130" s="33" t="s">
        <v>160</v>
      </c>
      <c r="X130" s="27" t="s">
        <v>313</v>
      </c>
      <c r="Y130" s="27" t="s">
        <v>311</v>
      </c>
      <c r="Z130" s="30" t="s">
        <v>294</v>
      </c>
      <c r="AJ130" s="4" t="s">
        <v>162</v>
      </c>
      <c r="AK130" s="4" t="s">
        <v>91</v>
      </c>
    </row>
    <row r="131" spans="1:37">
      <c r="D131" s="73" t="s">
        <v>413</v>
      </c>
      <c r="E131" s="74"/>
      <c r="F131" s="75"/>
      <c r="G131" s="76"/>
      <c r="H131" s="76"/>
      <c r="I131" s="76"/>
      <c r="J131" s="76"/>
      <c r="K131" s="77"/>
      <c r="L131" s="77"/>
      <c r="M131" s="74"/>
      <c r="N131" s="74"/>
      <c r="O131" s="75"/>
      <c r="P131" s="75"/>
      <c r="Q131" s="74"/>
      <c r="R131" s="74"/>
      <c r="S131" s="74"/>
      <c r="T131" s="78"/>
      <c r="U131" s="78"/>
      <c r="V131" s="78" t="s">
        <v>1</v>
      </c>
      <c r="W131" s="79"/>
      <c r="X131" s="75"/>
    </row>
    <row r="132" spans="1:37">
      <c r="A132" s="25">
        <v>46</v>
      </c>
      <c r="B132" s="26" t="s">
        <v>273</v>
      </c>
      <c r="C132" s="27" t="s">
        <v>314</v>
      </c>
      <c r="D132" s="28" t="s">
        <v>315</v>
      </c>
      <c r="E132" s="29">
        <v>70.599999999999994</v>
      </c>
      <c r="F132" s="30" t="s">
        <v>200</v>
      </c>
      <c r="H132" s="31">
        <f>ROUND(E132*G132,2)</f>
        <v>0</v>
      </c>
      <c r="J132" s="31">
        <f>ROUND(E132*G132,2)</f>
        <v>0</v>
      </c>
      <c r="K132" s="32">
        <v>2.7000000000000001E-3</v>
      </c>
      <c r="L132" s="32">
        <f>E132*K132</f>
        <v>0.19061999999999998</v>
      </c>
      <c r="N132" s="29">
        <f>E132*M132</f>
        <v>0</v>
      </c>
      <c r="P132" s="30" t="s">
        <v>87</v>
      </c>
      <c r="V132" s="33" t="s">
        <v>160</v>
      </c>
      <c r="X132" s="27" t="s">
        <v>316</v>
      </c>
      <c r="Y132" s="27" t="s">
        <v>314</v>
      </c>
      <c r="Z132" s="30" t="s">
        <v>294</v>
      </c>
      <c r="AJ132" s="4" t="s">
        <v>162</v>
      </c>
      <c r="AK132" s="4" t="s">
        <v>91</v>
      </c>
    </row>
    <row r="133" spans="1:37">
      <c r="D133" s="66" t="s">
        <v>317</v>
      </c>
      <c r="E133" s="67"/>
      <c r="F133" s="68"/>
      <c r="G133" s="69"/>
      <c r="H133" s="69"/>
      <c r="I133" s="69"/>
      <c r="J133" s="69"/>
      <c r="K133" s="70"/>
      <c r="L133" s="70"/>
      <c r="M133" s="67"/>
      <c r="N133" s="67"/>
      <c r="O133" s="68"/>
      <c r="P133" s="68"/>
      <c r="Q133" s="67"/>
      <c r="R133" s="67"/>
      <c r="S133" s="67"/>
      <c r="T133" s="71"/>
      <c r="U133" s="71"/>
      <c r="V133" s="71" t="s">
        <v>0</v>
      </c>
      <c r="W133" s="72"/>
      <c r="X133" s="68"/>
    </row>
    <row r="134" spans="1:37" ht="25.5">
      <c r="A134" s="25">
        <v>47</v>
      </c>
      <c r="B134" s="26" t="s">
        <v>273</v>
      </c>
      <c r="C134" s="27" t="s">
        <v>318</v>
      </c>
      <c r="D134" s="28" t="s">
        <v>319</v>
      </c>
      <c r="F134" s="30" t="s">
        <v>56</v>
      </c>
      <c r="H134" s="31">
        <f>ROUND(E134*G134,2)</f>
        <v>0</v>
      </c>
      <c r="J134" s="31">
        <f>ROUND(E134*G134,2)</f>
        <v>0</v>
      </c>
      <c r="L134" s="32">
        <f>E134*K134</f>
        <v>0</v>
      </c>
      <c r="N134" s="29">
        <f>E134*M134</f>
        <v>0</v>
      </c>
      <c r="P134" s="30" t="s">
        <v>87</v>
      </c>
      <c r="V134" s="33" t="s">
        <v>160</v>
      </c>
      <c r="X134" s="27" t="s">
        <v>320</v>
      </c>
      <c r="Y134" s="27" t="s">
        <v>318</v>
      </c>
      <c r="Z134" s="30" t="s">
        <v>294</v>
      </c>
      <c r="AJ134" s="4" t="s">
        <v>162</v>
      </c>
      <c r="AK134" s="4" t="s">
        <v>91</v>
      </c>
    </row>
    <row r="135" spans="1:37">
      <c r="D135" s="80" t="s">
        <v>321</v>
      </c>
      <c r="E135" s="81">
        <f>J135</f>
        <v>0</v>
      </c>
      <c r="H135" s="81">
        <f>SUM(H106:H134)</f>
        <v>0</v>
      </c>
      <c r="I135" s="81">
        <f>SUM(I106:I134)</f>
        <v>0</v>
      </c>
      <c r="J135" s="81">
        <f>SUM(J106:J134)</f>
        <v>0</v>
      </c>
      <c r="L135" s="82">
        <f>SUM(L106:L134)</f>
        <v>1.3895043999999999</v>
      </c>
      <c r="N135" s="83">
        <f>SUM(N106:N134)</f>
        <v>0.85431999999999997</v>
      </c>
      <c r="W135" s="34">
        <f>SUM(W106:W134)</f>
        <v>0</v>
      </c>
    </row>
    <row r="137" spans="1:37">
      <c r="B137" s="27" t="s">
        <v>322</v>
      </c>
    </row>
    <row r="138" spans="1:37" ht="25.5">
      <c r="A138" s="25">
        <v>48</v>
      </c>
      <c r="B138" s="26" t="s">
        <v>323</v>
      </c>
      <c r="C138" s="27" t="s">
        <v>324</v>
      </c>
      <c r="D138" s="28" t="s">
        <v>325</v>
      </c>
      <c r="E138" s="29">
        <v>340</v>
      </c>
      <c r="F138" s="30" t="s">
        <v>86</v>
      </c>
      <c r="H138" s="31">
        <f>ROUND(E138*G138,2)</f>
        <v>0</v>
      </c>
      <c r="J138" s="31">
        <f>ROUND(E138*G138,2)</f>
        <v>0</v>
      </c>
      <c r="K138" s="32">
        <v>7.4209999999999998E-2</v>
      </c>
      <c r="L138" s="32">
        <f>E138*K138</f>
        <v>25.231400000000001</v>
      </c>
      <c r="N138" s="29">
        <f>E138*M138</f>
        <v>0</v>
      </c>
      <c r="P138" s="30" t="s">
        <v>87</v>
      </c>
      <c r="V138" s="33" t="s">
        <v>160</v>
      </c>
      <c r="X138" s="27" t="s">
        <v>326</v>
      </c>
      <c r="Y138" s="27" t="s">
        <v>324</v>
      </c>
      <c r="Z138" s="30" t="s">
        <v>290</v>
      </c>
      <c r="AJ138" s="4" t="s">
        <v>162</v>
      </c>
      <c r="AK138" s="4" t="s">
        <v>91</v>
      </c>
    </row>
    <row r="139" spans="1:37">
      <c r="D139" s="66" t="s">
        <v>327</v>
      </c>
      <c r="E139" s="67"/>
      <c r="F139" s="68"/>
      <c r="G139" s="69"/>
      <c r="H139" s="69"/>
      <c r="I139" s="69"/>
      <c r="J139" s="69"/>
      <c r="K139" s="70"/>
      <c r="L139" s="70"/>
      <c r="M139" s="67"/>
      <c r="N139" s="67"/>
      <c r="O139" s="68"/>
      <c r="P139" s="68"/>
      <c r="Q139" s="67"/>
      <c r="R139" s="67"/>
      <c r="S139" s="67"/>
      <c r="T139" s="71"/>
      <c r="U139" s="71"/>
      <c r="V139" s="71" t="s">
        <v>0</v>
      </c>
      <c r="W139" s="72"/>
      <c r="X139" s="68"/>
    </row>
    <row r="140" spans="1:37" ht="25.5">
      <c r="A140" s="25">
        <v>49</v>
      </c>
      <c r="B140" s="26" t="s">
        <v>323</v>
      </c>
      <c r="C140" s="27" t="s">
        <v>328</v>
      </c>
      <c r="D140" s="28" t="s">
        <v>329</v>
      </c>
      <c r="E140" s="29">
        <v>20.3</v>
      </c>
      <c r="F140" s="30" t="s">
        <v>200</v>
      </c>
      <c r="H140" s="31">
        <f>ROUND(E140*G140,2)</f>
        <v>0</v>
      </c>
      <c r="J140" s="31">
        <f>ROUND(E140*G140,2)</f>
        <v>0</v>
      </c>
      <c r="K140" s="32">
        <v>6.4000000000000003E-3</v>
      </c>
      <c r="L140" s="32">
        <f>E140*K140</f>
        <v>0.12992000000000001</v>
      </c>
      <c r="N140" s="29">
        <f>E140*M140</f>
        <v>0</v>
      </c>
      <c r="P140" s="30" t="s">
        <v>87</v>
      </c>
      <c r="V140" s="33" t="s">
        <v>160</v>
      </c>
      <c r="X140" s="27" t="s">
        <v>330</v>
      </c>
      <c r="Y140" s="27" t="s">
        <v>328</v>
      </c>
      <c r="Z140" s="30" t="s">
        <v>290</v>
      </c>
      <c r="AJ140" s="4" t="s">
        <v>162</v>
      </c>
      <c r="AK140" s="4" t="s">
        <v>91</v>
      </c>
    </row>
    <row r="141" spans="1:37">
      <c r="D141" s="66" t="s">
        <v>331</v>
      </c>
      <c r="E141" s="67"/>
      <c r="F141" s="68"/>
      <c r="G141" s="69"/>
      <c r="H141" s="69"/>
      <c r="I141" s="69"/>
      <c r="J141" s="69"/>
      <c r="K141" s="70"/>
      <c r="L141" s="70"/>
      <c r="M141" s="67"/>
      <c r="N141" s="67"/>
      <c r="O141" s="68"/>
      <c r="P141" s="68"/>
      <c r="Q141" s="67"/>
      <c r="R141" s="67"/>
      <c r="S141" s="67"/>
      <c r="T141" s="71"/>
      <c r="U141" s="71"/>
      <c r="V141" s="71" t="s">
        <v>0</v>
      </c>
      <c r="W141" s="72"/>
      <c r="X141" s="68"/>
    </row>
    <row r="142" spans="1:37">
      <c r="A142" s="25">
        <v>50</v>
      </c>
      <c r="B142" s="26" t="s">
        <v>323</v>
      </c>
      <c r="C142" s="27" t="s">
        <v>332</v>
      </c>
      <c r="D142" s="28" t="s">
        <v>333</v>
      </c>
      <c r="E142" s="29">
        <v>1</v>
      </c>
      <c r="F142" s="30" t="s">
        <v>101</v>
      </c>
      <c r="H142" s="31">
        <f>ROUND(E142*G142,2)</f>
        <v>0</v>
      </c>
      <c r="J142" s="31">
        <f>ROUND(E142*G142,2)</f>
        <v>0</v>
      </c>
      <c r="K142" s="32">
        <v>2.5000000000000001E-3</v>
      </c>
      <c r="L142" s="32">
        <f>E142*K142</f>
        <v>2.5000000000000001E-3</v>
      </c>
      <c r="N142" s="29">
        <f>E142*M142</f>
        <v>0</v>
      </c>
      <c r="P142" s="30" t="s">
        <v>87</v>
      </c>
      <c r="V142" s="33" t="s">
        <v>160</v>
      </c>
      <c r="X142" s="27" t="s">
        <v>334</v>
      </c>
      <c r="Y142" s="27" t="s">
        <v>332</v>
      </c>
      <c r="Z142" s="30" t="s">
        <v>290</v>
      </c>
      <c r="AJ142" s="4" t="s">
        <v>162</v>
      </c>
      <c r="AK142" s="4" t="s">
        <v>91</v>
      </c>
    </row>
    <row r="143" spans="1:37" ht="25.5">
      <c r="A143" s="25">
        <v>51</v>
      </c>
      <c r="B143" s="26" t="s">
        <v>323</v>
      </c>
      <c r="C143" s="27" t="s">
        <v>335</v>
      </c>
      <c r="D143" s="28" t="s">
        <v>336</v>
      </c>
      <c r="E143" s="29">
        <v>1</v>
      </c>
      <c r="F143" s="30" t="s">
        <v>101</v>
      </c>
      <c r="H143" s="31">
        <f>ROUND(E143*G143,2)</f>
        <v>0</v>
      </c>
      <c r="J143" s="31">
        <f>ROUND(E143*G143,2)</f>
        <v>0</v>
      </c>
      <c r="K143" s="32">
        <v>2.5999999999999999E-3</v>
      </c>
      <c r="L143" s="32">
        <f>E143*K143</f>
        <v>2.5999999999999999E-3</v>
      </c>
      <c r="N143" s="29">
        <f>E143*M143</f>
        <v>0</v>
      </c>
      <c r="P143" s="30" t="s">
        <v>87</v>
      </c>
      <c r="V143" s="33" t="s">
        <v>160</v>
      </c>
      <c r="X143" s="27" t="s">
        <v>337</v>
      </c>
      <c r="Y143" s="27" t="s">
        <v>335</v>
      </c>
      <c r="Z143" s="30" t="s">
        <v>290</v>
      </c>
      <c r="AJ143" s="4" t="s">
        <v>162</v>
      </c>
      <c r="AK143" s="4" t="s">
        <v>91</v>
      </c>
    </row>
    <row r="144" spans="1:37">
      <c r="A144" s="25">
        <v>52</v>
      </c>
      <c r="B144" s="26" t="s">
        <v>323</v>
      </c>
      <c r="C144" s="27" t="s">
        <v>338</v>
      </c>
      <c r="D144" s="28" t="s">
        <v>339</v>
      </c>
      <c r="E144" s="29">
        <v>339.59</v>
      </c>
      <c r="F144" s="30" t="s">
        <v>86</v>
      </c>
      <c r="H144" s="31">
        <f>ROUND(E144*G144,2)</f>
        <v>0</v>
      </c>
      <c r="J144" s="31">
        <f>ROUND(E144*G144,2)</f>
        <v>0</v>
      </c>
      <c r="L144" s="32">
        <f>E144*K144</f>
        <v>0</v>
      </c>
      <c r="M144" s="29">
        <v>6.7000000000000004E-2</v>
      </c>
      <c r="N144" s="29">
        <f>E144*M144</f>
        <v>22.75253</v>
      </c>
      <c r="P144" s="30" t="s">
        <v>87</v>
      </c>
      <c r="V144" s="33" t="s">
        <v>160</v>
      </c>
      <c r="X144" s="27" t="s">
        <v>340</v>
      </c>
      <c r="Y144" s="27" t="s">
        <v>338</v>
      </c>
      <c r="Z144" s="30" t="s">
        <v>290</v>
      </c>
      <c r="AJ144" s="4" t="s">
        <v>162</v>
      </c>
      <c r="AK144" s="4" t="s">
        <v>91</v>
      </c>
    </row>
    <row r="145" spans="1:37">
      <c r="D145" s="66" t="s">
        <v>341</v>
      </c>
      <c r="E145" s="67"/>
      <c r="F145" s="68"/>
      <c r="G145" s="69"/>
      <c r="H145" s="69"/>
      <c r="I145" s="69"/>
      <c r="J145" s="69"/>
      <c r="K145" s="70"/>
      <c r="L145" s="70"/>
      <c r="M145" s="67"/>
      <c r="N145" s="67"/>
      <c r="O145" s="68"/>
      <c r="P145" s="68"/>
      <c r="Q145" s="67"/>
      <c r="R145" s="67"/>
      <c r="S145" s="67"/>
      <c r="T145" s="71"/>
      <c r="U145" s="71"/>
      <c r="V145" s="71" t="s">
        <v>0</v>
      </c>
      <c r="W145" s="72"/>
      <c r="X145" s="68"/>
    </row>
    <row r="146" spans="1:37">
      <c r="D146" s="66" t="s">
        <v>342</v>
      </c>
      <c r="E146" s="67"/>
      <c r="F146" s="68"/>
      <c r="G146" s="69"/>
      <c r="H146" s="69"/>
      <c r="I146" s="69"/>
      <c r="J146" s="69"/>
      <c r="K146" s="70"/>
      <c r="L146" s="70"/>
      <c r="M146" s="67"/>
      <c r="N146" s="67"/>
      <c r="O146" s="68"/>
      <c r="P146" s="68"/>
      <c r="Q146" s="67"/>
      <c r="R146" s="67"/>
      <c r="S146" s="67"/>
      <c r="T146" s="71"/>
      <c r="U146" s="71"/>
      <c r="V146" s="71" t="s">
        <v>0</v>
      </c>
      <c r="W146" s="72"/>
      <c r="X146" s="68"/>
    </row>
    <row r="147" spans="1:37">
      <c r="D147" s="66" t="s">
        <v>343</v>
      </c>
      <c r="E147" s="67"/>
      <c r="F147" s="68"/>
      <c r="G147" s="69"/>
      <c r="H147" s="69"/>
      <c r="I147" s="69"/>
      <c r="J147" s="69"/>
      <c r="K147" s="70"/>
      <c r="L147" s="70"/>
      <c r="M147" s="67"/>
      <c r="N147" s="67"/>
      <c r="O147" s="68"/>
      <c r="P147" s="68"/>
      <c r="Q147" s="67"/>
      <c r="R147" s="67"/>
      <c r="S147" s="67"/>
      <c r="T147" s="71"/>
      <c r="U147" s="71"/>
      <c r="V147" s="71" t="s">
        <v>0</v>
      </c>
      <c r="W147" s="72"/>
      <c r="X147" s="68"/>
    </row>
    <row r="148" spans="1:37">
      <c r="D148" s="66" t="s">
        <v>344</v>
      </c>
      <c r="E148" s="67"/>
      <c r="F148" s="68"/>
      <c r="G148" s="69"/>
      <c r="H148" s="69"/>
      <c r="I148" s="69"/>
      <c r="J148" s="69"/>
      <c r="K148" s="70"/>
      <c r="L148" s="70"/>
      <c r="M148" s="67"/>
      <c r="N148" s="67"/>
      <c r="O148" s="68"/>
      <c r="P148" s="68"/>
      <c r="Q148" s="67"/>
      <c r="R148" s="67"/>
      <c r="S148" s="67"/>
      <c r="T148" s="71"/>
      <c r="U148" s="71"/>
      <c r="V148" s="71" t="s">
        <v>0</v>
      </c>
      <c r="W148" s="72"/>
      <c r="X148" s="68"/>
    </row>
    <row r="149" spans="1:37">
      <c r="D149" s="66" t="s">
        <v>345</v>
      </c>
      <c r="E149" s="67"/>
      <c r="F149" s="68"/>
      <c r="G149" s="69"/>
      <c r="H149" s="69"/>
      <c r="I149" s="69"/>
      <c r="J149" s="69"/>
      <c r="K149" s="70"/>
      <c r="L149" s="70"/>
      <c r="M149" s="67"/>
      <c r="N149" s="67"/>
      <c r="O149" s="68"/>
      <c r="P149" s="68"/>
      <c r="Q149" s="67"/>
      <c r="R149" s="67"/>
      <c r="S149" s="67"/>
      <c r="T149" s="71"/>
      <c r="U149" s="71"/>
      <c r="V149" s="71" t="s">
        <v>0</v>
      </c>
      <c r="W149" s="72"/>
      <c r="X149" s="68"/>
    </row>
    <row r="150" spans="1:37">
      <c r="D150" s="66" t="s">
        <v>346</v>
      </c>
      <c r="E150" s="67"/>
      <c r="F150" s="68"/>
      <c r="G150" s="69"/>
      <c r="H150" s="69"/>
      <c r="I150" s="69"/>
      <c r="J150" s="69"/>
      <c r="K150" s="70"/>
      <c r="L150" s="70"/>
      <c r="M150" s="67"/>
      <c r="N150" s="67"/>
      <c r="O150" s="68"/>
      <c r="P150" s="68"/>
      <c r="Q150" s="67"/>
      <c r="R150" s="67"/>
      <c r="S150" s="67"/>
      <c r="T150" s="71"/>
      <c r="U150" s="71"/>
      <c r="V150" s="71" t="s">
        <v>0</v>
      </c>
      <c r="W150" s="72"/>
      <c r="X150" s="68"/>
    </row>
    <row r="151" spans="1:37">
      <c r="D151" s="66" t="s">
        <v>347</v>
      </c>
      <c r="E151" s="67"/>
      <c r="F151" s="68"/>
      <c r="G151" s="69"/>
      <c r="H151" s="69"/>
      <c r="I151" s="69"/>
      <c r="J151" s="69"/>
      <c r="K151" s="70"/>
      <c r="L151" s="70"/>
      <c r="M151" s="67"/>
      <c r="N151" s="67"/>
      <c r="O151" s="68"/>
      <c r="P151" s="68"/>
      <c r="Q151" s="67"/>
      <c r="R151" s="67"/>
      <c r="S151" s="67"/>
      <c r="T151" s="71"/>
      <c r="U151" s="71"/>
      <c r="V151" s="71" t="s">
        <v>0</v>
      </c>
      <c r="W151" s="72"/>
      <c r="X151" s="68"/>
    </row>
    <row r="152" spans="1:37" ht="25.5">
      <c r="A152" s="25">
        <v>53</v>
      </c>
      <c r="B152" s="26" t="s">
        <v>323</v>
      </c>
      <c r="C152" s="27" t="s">
        <v>348</v>
      </c>
      <c r="D152" s="28" t="s">
        <v>349</v>
      </c>
      <c r="E152" s="29">
        <v>360</v>
      </c>
      <c r="F152" s="30" t="s">
        <v>86</v>
      </c>
      <c r="H152" s="31">
        <f>ROUND(E152*G152,2)</f>
        <v>0</v>
      </c>
      <c r="J152" s="31">
        <f>ROUND(E152*G152,2)</f>
        <v>0</v>
      </c>
      <c r="K152" s="32">
        <v>1.7000000000000001E-4</v>
      </c>
      <c r="L152" s="32">
        <f>E152*K152</f>
        <v>6.1200000000000004E-2</v>
      </c>
      <c r="N152" s="29">
        <f>E152*M152</f>
        <v>0</v>
      </c>
      <c r="P152" s="30" t="s">
        <v>87</v>
      </c>
      <c r="V152" s="33" t="s">
        <v>160</v>
      </c>
      <c r="X152" s="27" t="s">
        <v>350</v>
      </c>
      <c r="Y152" s="27" t="s">
        <v>348</v>
      </c>
      <c r="Z152" s="30" t="s">
        <v>290</v>
      </c>
      <c r="AJ152" s="4" t="s">
        <v>162</v>
      </c>
      <c r="AK152" s="4" t="s">
        <v>91</v>
      </c>
    </row>
    <row r="153" spans="1:37">
      <c r="D153" s="66" t="s">
        <v>351</v>
      </c>
      <c r="E153" s="67"/>
      <c r="F153" s="68"/>
      <c r="G153" s="69"/>
      <c r="H153" s="69"/>
      <c r="I153" s="69"/>
      <c r="J153" s="69"/>
      <c r="K153" s="70"/>
      <c r="L153" s="70"/>
      <c r="M153" s="67"/>
      <c r="N153" s="67"/>
      <c r="O153" s="68"/>
      <c r="P153" s="68"/>
      <c r="Q153" s="67"/>
      <c r="R153" s="67"/>
      <c r="S153" s="67"/>
      <c r="T153" s="71"/>
      <c r="U153" s="71"/>
      <c r="V153" s="71" t="s">
        <v>0</v>
      </c>
      <c r="W153" s="72"/>
      <c r="X153" s="68"/>
    </row>
    <row r="154" spans="1:37" ht="25.5">
      <c r="A154" s="25">
        <v>54</v>
      </c>
      <c r="B154" s="26" t="s">
        <v>323</v>
      </c>
      <c r="C154" s="27" t="s">
        <v>352</v>
      </c>
      <c r="D154" s="28" t="s">
        <v>353</v>
      </c>
      <c r="F154" s="30" t="s">
        <v>56</v>
      </c>
      <c r="H154" s="31">
        <f>ROUND(E154*G154,2)</f>
        <v>0</v>
      </c>
      <c r="J154" s="31">
        <f>ROUND(E154*G154,2)</f>
        <v>0</v>
      </c>
      <c r="L154" s="32">
        <f>E154*K154</f>
        <v>0</v>
      </c>
      <c r="N154" s="29">
        <f>E154*M154</f>
        <v>0</v>
      </c>
      <c r="P154" s="30" t="s">
        <v>87</v>
      </c>
      <c r="V154" s="33" t="s">
        <v>160</v>
      </c>
      <c r="X154" s="27" t="s">
        <v>354</v>
      </c>
      <c r="Y154" s="27" t="s">
        <v>352</v>
      </c>
      <c r="Z154" s="30" t="s">
        <v>290</v>
      </c>
      <c r="AJ154" s="4" t="s">
        <v>162</v>
      </c>
      <c r="AK154" s="4" t="s">
        <v>91</v>
      </c>
    </row>
    <row r="155" spans="1:37">
      <c r="D155" s="80" t="s">
        <v>355</v>
      </c>
      <c r="E155" s="81">
        <f>J155</f>
        <v>0</v>
      </c>
      <c r="H155" s="81">
        <f>SUM(H137:H154)</f>
        <v>0</v>
      </c>
      <c r="I155" s="81">
        <f>SUM(I137:I154)</f>
        <v>0</v>
      </c>
      <c r="J155" s="81">
        <f>SUM(J137:J154)</f>
        <v>0</v>
      </c>
      <c r="L155" s="82">
        <f>SUM(L137:L154)</f>
        <v>25.427620000000001</v>
      </c>
      <c r="N155" s="83">
        <f>SUM(N137:N154)</f>
        <v>22.75253</v>
      </c>
      <c r="W155" s="34">
        <f>SUM(W137:W154)</f>
        <v>0</v>
      </c>
    </row>
    <row r="157" spans="1:37">
      <c r="B157" s="27" t="s">
        <v>356</v>
      </c>
    </row>
    <row r="158" spans="1:37">
      <c r="A158" s="25">
        <v>55</v>
      </c>
      <c r="B158" s="26" t="s">
        <v>264</v>
      </c>
      <c r="C158" s="27" t="s">
        <v>357</v>
      </c>
      <c r="D158" s="28" t="s">
        <v>358</v>
      </c>
      <c r="E158" s="29">
        <v>6</v>
      </c>
      <c r="F158" s="30" t="s">
        <v>101</v>
      </c>
      <c r="H158" s="31">
        <f>ROUND(E158*G158,2)</f>
        <v>0</v>
      </c>
      <c r="J158" s="31">
        <f>ROUND(E158*G158,2)</f>
        <v>0</v>
      </c>
      <c r="K158" s="32">
        <v>5.1999999999999995E-4</v>
      </c>
      <c r="L158" s="32">
        <f>E158*K158</f>
        <v>3.1199999999999995E-3</v>
      </c>
      <c r="N158" s="29">
        <f>E158*M158</f>
        <v>0</v>
      </c>
      <c r="P158" s="30" t="s">
        <v>87</v>
      </c>
      <c r="V158" s="33" t="s">
        <v>160</v>
      </c>
      <c r="X158" s="27" t="s">
        <v>357</v>
      </c>
      <c r="Y158" s="27" t="s">
        <v>357</v>
      </c>
      <c r="Z158" s="30" t="s">
        <v>267</v>
      </c>
      <c r="AJ158" s="4" t="s">
        <v>162</v>
      </c>
      <c r="AK158" s="4" t="s">
        <v>91</v>
      </c>
    </row>
    <row r="159" spans="1:37" ht="25.5">
      <c r="D159" s="73" t="s">
        <v>414</v>
      </c>
      <c r="E159" s="74"/>
      <c r="F159" s="75"/>
      <c r="G159" s="76"/>
      <c r="H159" s="76"/>
      <c r="I159" s="76"/>
      <c r="J159" s="76"/>
      <c r="K159" s="77"/>
      <c r="L159" s="77"/>
      <c r="M159" s="74"/>
      <c r="N159" s="74"/>
      <c r="O159" s="75"/>
      <c r="P159" s="75"/>
      <c r="Q159" s="74"/>
      <c r="R159" s="74"/>
      <c r="S159" s="74"/>
      <c r="T159" s="78"/>
      <c r="U159" s="78"/>
      <c r="V159" s="78" t="s">
        <v>1</v>
      </c>
      <c r="W159" s="79"/>
      <c r="X159" s="75"/>
    </row>
    <row r="160" spans="1:37" ht="25.5">
      <c r="A160" s="25">
        <v>56</v>
      </c>
      <c r="B160" s="26" t="s">
        <v>359</v>
      </c>
      <c r="C160" s="27" t="s">
        <v>360</v>
      </c>
      <c r="D160" s="28" t="s">
        <v>361</v>
      </c>
      <c r="F160" s="30" t="s">
        <v>56</v>
      </c>
      <c r="H160" s="31">
        <f>ROUND(E160*G160,2)</f>
        <v>0</v>
      </c>
      <c r="J160" s="31">
        <f>ROUND(E160*G160,2)</f>
        <v>0</v>
      </c>
      <c r="L160" s="32">
        <f>E160*K160</f>
        <v>0</v>
      </c>
      <c r="N160" s="29">
        <f>E160*M160</f>
        <v>0</v>
      </c>
      <c r="P160" s="30" t="s">
        <v>87</v>
      </c>
      <c r="V160" s="33" t="s">
        <v>160</v>
      </c>
      <c r="X160" s="27" t="s">
        <v>362</v>
      </c>
      <c r="Y160" s="27" t="s">
        <v>360</v>
      </c>
      <c r="Z160" s="30" t="s">
        <v>363</v>
      </c>
      <c r="AJ160" s="4" t="s">
        <v>162</v>
      </c>
      <c r="AK160" s="4" t="s">
        <v>91</v>
      </c>
    </row>
    <row r="161" spans="1:37">
      <c r="D161" s="80" t="s">
        <v>364</v>
      </c>
      <c r="E161" s="81">
        <f>J161</f>
        <v>0</v>
      </c>
      <c r="H161" s="81">
        <f>SUM(H157:H160)</f>
        <v>0</v>
      </c>
      <c r="I161" s="81">
        <f>SUM(I157:I160)</f>
        <v>0</v>
      </c>
      <c r="J161" s="81">
        <f>SUM(J157:J160)</f>
        <v>0</v>
      </c>
      <c r="L161" s="82">
        <f>SUM(L157:L160)</f>
        <v>3.1199999999999995E-3</v>
      </c>
      <c r="N161" s="83">
        <f>SUM(N157:N160)</f>
        <v>0</v>
      </c>
      <c r="W161" s="34">
        <f>SUM(W157:W160)</f>
        <v>0</v>
      </c>
    </row>
    <row r="163" spans="1:37">
      <c r="B163" s="27" t="s">
        <v>365</v>
      </c>
    </row>
    <row r="164" spans="1:37">
      <c r="A164" s="25">
        <v>57</v>
      </c>
      <c r="B164" s="26" t="s">
        <v>366</v>
      </c>
      <c r="C164" s="27" t="s">
        <v>367</v>
      </c>
      <c r="D164" s="28" t="s">
        <v>368</v>
      </c>
      <c r="E164" s="29">
        <v>571.83000000000004</v>
      </c>
      <c r="F164" s="30" t="s">
        <v>86</v>
      </c>
      <c r="H164" s="31">
        <f>ROUND(E164*G164,2)</f>
        <v>0</v>
      </c>
      <c r="J164" s="31">
        <f>ROUND(E164*G164,2)</f>
        <v>0</v>
      </c>
      <c r="K164" s="32">
        <v>3.4000000000000002E-4</v>
      </c>
      <c r="L164" s="32">
        <f>E164*K164</f>
        <v>0.19442220000000002</v>
      </c>
      <c r="N164" s="29">
        <f>E164*M164</f>
        <v>0</v>
      </c>
      <c r="P164" s="30" t="s">
        <v>87</v>
      </c>
      <c r="V164" s="33" t="s">
        <v>160</v>
      </c>
      <c r="X164" s="27" t="s">
        <v>369</v>
      </c>
      <c r="Y164" s="27" t="s">
        <v>367</v>
      </c>
      <c r="Z164" s="30" t="s">
        <v>370</v>
      </c>
      <c r="AJ164" s="4" t="s">
        <v>162</v>
      </c>
      <c r="AK164" s="4" t="s">
        <v>91</v>
      </c>
    </row>
    <row r="165" spans="1:37">
      <c r="D165" s="66" t="s">
        <v>371</v>
      </c>
      <c r="E165" s="67"/>
      <c r="F165" s="68"/>
      <c r="G165" s="69"/>
      <c r="H165" s="69"/>
      <c r="I165" s="69"/>
      <c r="J165" s="69"/>
      <c r="K165" s="70"/>
      <c r="L165" s="70"/>
      <c r="M165" s="67"/>
      <c r="N165" s="67"/>
      <c r="O165" s="68"/>
      <c r="P165" s="68"/>
      <c r="Q165" s="67"/>
      <c r="R165" s="67"/>
      <c r="S165" s="67"/>
      <c r="T165" s="71"/>
      <c r="U165" s="71"/>
      <c r="V165" s="71" t="s">
        <v>0</v>
      </c>
      <c r="W165" s="72"/>
      <c r="X165" s="68"/>
    </row>
    <row r="166" spans="1:37">
      <c r="D166" s="66" t="s">
        <v>372</v>
      </c>
      <c r="E166" s="67"/>
      <c r="F166" s="68"/>
      <c r="G166" s="69"/>
      <c r="H166" s="69"/>
      <c r="I166" s="69"/>
      <c r="J166" s="69"/>
      <c r="K166" s="70"/>
      <c r="L166" s="70"/>
      <c r="M166" s="67"/>
      <c r="N166" s="67"/>
      <c r="O166" s="68"/>
      <c r="P166" s="68"/>
      <c r="Q166" s="67"/>
      <c r="R166" s="67"/>
      <c r="S166" s="67"/>
      <c r="T166" s="71"/>
      <c r="U166" s="71"/>
      <c r="V166" s="71" t="s">
        <v>0</v>
      </c>
      <c r="W166" s="72"/>
      <c r="X166" s="68"/>
    </row>
    <row r="167" spans="1:37">
      <c r="D167" s="66" t="s">
        <v>373</v>
      </c>
      <c r="E167" s="67"/>
      <c r="F167" s="68"/>
      <c r="G167" s="69"/>
      <c r="H167" s="69"/>
      <c r="I167" s="69"/>
      <c r="J167" s="69"/>
      <c r="K167" s="70"/>
      <c r="L167" s="70"/>
      <c r="M167" s="67"/>
      <c r="N167" s="67"/>
      <c r="O167" s="68"/>
      <c r="P167" s="68"/>
      <c r="Q167" s="67"/>
      <c r="R167" s="67"/>
      <c r="S167" s="67"/>
      <c r="T167" s="71"/>
      <c r="U167" s="71"/>
      <c r="V167" s="71" t="s">
        <v>0</v>
      </c>
      <c r="W167" s="72"/>
      <c r="X167" s="68"/>
    </row>
    <row r="168" spans="1:37">
      <c r="D168" s="66" t="s">
        <v>374</v>
      </c>
      <c r="E168" s="67"/>
      <c r="F168" s="68"/>
      <c r="G168" s="69"/>
      <c r="H168" s="69"/>
      <c r="I168" s="69"/>
      <c r="J168" s="69"/>
      <c r="K168" s="70"/>
      <c r="L168" s="70"/>
      <c r="M168" s="67"/>
      <c r="N168" s="67"/>
      <c r="O168" s="68"/>
      <c r="P168" s="68"/>
      <c r="Q168" s="67"/>
      <c r="R168" s="67"/>
      <c r="S168" s="67"/>
      <c r="T168" s="71"/>
      <c r="U168" s="71"/>
      <c r="V168" s="71" t="s">
        <v>0</v>
      </c>
      <c r="W168" s="72"/>
      <c r="X168" s="68"/>
    </row>
    <row r="169" spans="1:37">
      <c r="D169" s="66" t="s">
        <v>375</v>
      </c>
      <c r="E169" s="67"/>
      <c r="F169" s="68"/>
      <c r="G169" s="69"/>
      <c r="H169" s="69"/>
      <c r="I169" s="69"/>
      <c r="J169" s="69"/>
      <c r="K169" s="70"/>
      <c r="L169" s="70"/>
      <c r="M169" s="67"/>
      <c r="N169" s="67"/>
      <c r="O169" s="68"/>
      <c r="P169" s="68"/>
      <c r="Q169" s="67"/>
      <c r="R169" s="67"/>
      <c r="S169" s="67"/>
      <c r="T169" s="71"/>
      <c r="U169" s="71"/>
      <c r="V169" s="71" t="s">
        <v>0</v>
      </c>
      <c r="W169" s="72"/>
      <c r="X169" s="68"/>
    </row>
    <row r="170" spans="1:37">
      <c r="D170" s="66" t="s">
        <v>376</v>
      </c>
      <c r="E170" s="67"/>
      <c r="F170" s="68"/>
      <c r="G170" s="69"/>
      <c r="H170" s="69"/>
      <c r="I170" s="69"/>
      <c r="J170" s="69"/>
      <c r="K170" s="70"/>
      <c r="L170" s="70"/>
      <c r="M170" s="67"/>
      <c r="N170" s="67"/>
      <c r="O170" s="68"/>
      <c r="P170" s="68"/>
      <c r="Q170" s="67"/>
      <c r="R170" s="67"/>
      <c r="S170" s="67"/>
      <c r="T170" s="71"/>
      <c r="U170" s="71"/>
      <c r="V170" s="71" t="s">
        <v>0</v>
      </c>
      <c r="W170" s="72"/>
      <c r="X170" s="68"/>
    </row>
    <row r="171" spans="1:37">
      <c r="D171" s="66" t="s">
        <v>377</v>
      </c>
      <c r="E171" s="67"/>
      <c r="F171" s="68"/>
      <c r="G171" s="69"/>
      <c r="H171" s="69"/>
      <c r="I171" s="69"/>
      <c r="J171" s="69"/>
      <c r="K171" s="70"/>
      <c r="L171" s="70"/>
      <c r="M171" s="67"/>
      <c r="N171" s="67"/>
      <c r="O171" s="68"/>
      <c r="P171" s="68"/>
      <c r="Q171" s="67"/>
      <c r="R171" s="67"/>
      <c r="S171" s="67"/>
      <c r="T171" s="71"/>
      <c r="U171" s="71"/>
      <c r="V171" s="71" t="s">
        <v>0</v>
      </c>
      <c r="W171" s="72"/>
      <c r="X171" s="68"/>
    </row>
    <row r="172" spans="1:37">
      <c r="D172" s="66" t="s">
        <v>378</v>
      </c>
      <c r="E172" s="67"/>
      <c r="F172" s="68"/>
      <c r="G172" s="69"/>
      <c r="H172" s="69"/>
      <c r="I172" s="69"/>
      <c r="J172" s="69"/>
      <c r="K172" s="70"/>
      <c r="L172" s="70"/>
      <c r="M172" s="67"/>
      <c r="N172" s="67"/>
      <c r="O172" s="68"/>
      <c r="P172" s="68"/>
      <c r="Q172" s="67"/>
      <c r="R172" s="67"/>
      <c r="S172" s="67"/>
      <c r="T172" s="71"/>
      <c r="U172" s="71"/>
      <c r="V172" s="71" t="s">
        <v>0</v>
      </c>
      <c r="W172" s="72"/>
      <c r="X172" s="68"/>
    </row>
    <row r="173" spans="1:37">
      <c r="D173" s="66" t="s">
        <v>379</v>
      </c>
      <c r="E173" s="67"/>
      <c r="F173" s="68"/>
      <c r="G173" s="69"/>
      <c r="H173" s="69"/>
      <c r="I173" s="69"/>
      <c r="J173" s="69"/>
      <c r="K173" s="70"/>
      <c r="L173" s="70"/>
      <c r="M173" s="67"/>
      <c r="N173" s="67"/>
      <c r="O173" s="68"/>
      <c r="P173" s="68"/>
      <c r="Q173" s="67"/>
      <c r="R173" s="67"/>
      <c r="S173" s="67"/>
      <c r="T173" s="71"/>
      <c r="U173" s="71"/>
      <c r="V173" s="71" t="s">
        <v>0</v>
      </c>
      <c r="W173" s="72"/>
      <c r="X173" s="68"/>
    </row>
    <row r="174" spans="1:37">
      <c r="D174" s="66" t="s">
        <v>380</v>
      </c>
      <c r="E174" s="67"/>
      <c r="F174" s="68"/>
      <c r="G174" s="69"/>
      <c r="H174" s="69"/>
      <c r="I174" s="69"/>
      <c r="J174" s="69"/>
      <c r="K174" s="70"/>
      <c r="L174" s="70"/>
      <c r="M174" s="67"/>
      <c r="N174" s="67"/>
      <c r="O174" s="68"/>
      <c r="P174" s="68"/>
      <c r="Q174" s="67"/>
      <c r="R174" s="67"/>
      <c r="S174" s="67"/>
      <c r="T174" s="71"/>
      <c r="U174" s="71"/>
      <c r="V174" s="71" t="s">
        <v>0</v>
      </c>
      <c r="W174" s="72"/>
      <c r="X174" s="68"/>
    </row>
    <row r="175" spans="1:37">
      <c r="D175" s="66" t="s">
        <v>381</v>
      </c>
      <c r="E175" s="67"/>
      <c r="F175" s="68"/>
      <c r="G175" s="69"/>
      <c r="H175" s="69"/>
      <c r="I175" s="69"/>
      <c r="J175" s="69"/>
      <c r="K175" s="70"/>
      <c r="L175" s="70"/>
      <c r="M175" s="67"/>
      <c r="N175" s="67"/>
      <c r="O175" s="68"/>
      <c r="P175" s="68"/>
      <c r="Q175" s="67"/>
      <c r="R175" s="67"/>
      <c r="S175" s="67"/>
      <c r="T175" s="71"/>
      <c r="U175" s="71"/>
      <c r="V175" s="71" t="s">
        <v>0</v>
      </c>
      <c r="W175" s="72"/>
      <c r="X175" s="68"/>
    </row>
    <row r="176" spans="1:37">
      <c r="D176" s="80" t="s">
        <v>382</v>
      </c>
      <c r="E176" s="81">
        <f>J176</f>
        <v>0</v>
      </c>
      <c r="H176" s="81">
        <f>SUM(H163:H175)</f>
        <v>0</v>
      </c>
      <c r="I176" s="81">
        <f>SUM(I163:I175)</f>
        <v>0</v>
      </c>
      <c r="J176" s="81">
        <f>SUM(J163:J175)</f>
        <v>0</v>
      </c>
      <c r="L176" s="82">
        <f>SUM(L163:L175)</f>
        <v>0.19442220000000002</v>
      </c>
      <c r="N176" s="83">
        <f>SUM(N163:N175)</f>
        <v>0</v>
      </c>
      <c r="W176" s="34">
        <f>SUM(W163:W175)</f>
        <v>0</v>
      </c>
    </row>
    <row r="178" spans="1:37">
      <c r="B178" s="27" t="s">
        <v>383</v>
      </c>
    </row>
    <row r="179" spans="1:37" ht="25.5">
      <c r="A179" s="25">
        <v>58</v>
      </c>
      <c r="B179" s="26" t="s">
        <v>384</v>
      </c>
      <c r="C179" s="27" t="s">
        <v>385</v>
      </c>
      <c r="D179" s="28" t="s">
        <v>386</v>
      </c>
      <c r="E179" s="29">
        <v>303.32</v>
      </c>
      <c r="F179" s="30" t="s">
        <v>86</v>
      </c>
      <c r="H179" s="31">
        <f>ROUND(E179*G179,2)</f>
        <v>0</v>
      </c>
      <c r="J179" s="31">
        <f>ROUND(E179*G179,2)</f>
        <v>0</v>
      </c>
      <c r="K179" s="32">
        <v>1.4999999999999999E-4</v>
      </c>
      <c r="L179" s="32">
        <f>E179*K179</f>
        <v>4.5497999999999997E-2</v>
      </c>
      <c r="N179" s="29">
        <f>E179*M179</f>
        <v>0</v>
      </c>
      <c r="P179" s="30" t="s">
        <v>87</v>
      </c>
      <c r="V179" s="33" t="s">
        <v>160</v>
      </c>
      <c r="X179" s="27" t="s">
        <v>387</v>
      </c>
      <c r="Y179" s="27" t="s">
        <v>385</v>
      </c>
      <c r="Z179" s="30" t="s">
        <v>388</v>
      </c>
      <c r="AJ179" s="4" t="s">
        <v>162</v>
      </c>
      <c r="AK179" s="4" t="s">
        <v>91</v>
      </c>
    </row>
    <row r="180" spans="1:37">
      <c r="A180" s="25">
        <v>59</v>
      </c>
      <c r="B180" s="26" t="s">
        <v>384</v>
      </c>
      <c r="C180" s="27" t="s">
        <v>389</v>
      </c>
      <c r="D180" s="28" t="s">
        <v>390</v>
      </c>
      <c r="E180" s="29">
        <v>303.32</v>
      </c>
      <c r="F180" s="30" t="s">
        <v>86</v>
      </c>
      <c r="H180" s="31">
        <f>ROUND(E180*G180,2)</f>
        <v>0</v>
      </c>
      <c r="J180" s="31">
        <f>ROUND(E180*G180,2)</f>
        <v>0</v>
      </c>
      <c r="K180" s="32">
        <v>2.9999999999999997E-4</v>
      </c>
      <c r="L180" s="32">
        <f>E180*K180</f>
        <v>9.0995999999999994E-2</v>
      </c>
      <c r="N180" s="29">
        <f>E180*M180</f>
        <v>0</v>
      </c>
      <c r="P180" s="30" t="s">
        <v>87</v>
      </c>
      <c r="V180" s="33" t="s">
        <v>160</v>
      </c>
      <c r="X180" s="27" t="s">
        <v>391</v>
      </c>
      <c r="Y180" s="27" t="s">
        <v>389</v>
      </c>
      <c r="Z180" s="30" t="s">
        <v>388</v>
      </c>
      <c r="AJ180" s="4" t="s">
        <v>162</v>
      </c>
      <c r="AK180" s="4" t="s">
        <v>91</v>
      </c>
    </row>
    <row r="181" spans="1:37">
      <c r="D181" s="80" t="s">
        <v>392</v>
      </c>
      <c r="E181" s="81">
        <f>J181</f>
        <v>0</v>
      </c>
      <c r="H181" s="81">
        <f>SUM(H178:H180)</f>
        <v>0</v>
      </c>
      <c r="I181" s="81">
        <f>SUM(I178:I180)</f>
        <v>0</v>
      </c>
      <c r="J181" s="81">
        <f>SUM(J178:J180)</f>
        <v>0</v>
      </c>
      <c r="L181" s="82">
        <f>SUM(L178:L180)</f>
        <v>0.136494</v>
      </c>
      <c r="N181" s="83">
        <f>SUM(N178:N180)</f>
        <v>0</v>
      </c>
      <c r="W181" s="34">
        <f>SUM(W178:W180)</f>
        <v>0</v>
      </c>
    </row>
    <row r="183" spans="1:37">
      <c r="D183" s="80" t="s">
        <v>393</v>
      </c>
      <c r="E183" s="83">
        <f>J183</f>
        <v>0</v>
      </c>
      <c r="H183" s="81">
        <f>+H64+H98+H104+H135+H155+H161+H176+H181</f>
        <v>0</v>
      </c>
      <c r="I183" s="81">
        <f>+I64+I98+I104+I135+I155+I161+I176+I181</f>
        <v>0</v>
      </c>
      <c r="J183" s="81">
        <f>+J64+J98+J104+J135+J155+J161+J176+J181</f>
        <v>0</v>
      </c>
      <c r="L183" s="82">
        <f>+L64+L98+L104+L135+L155+L161+L176+L181</f>
        <v>44.525530509999996</v>
      </c>
      <c r="N183" s="83">
        <f>+N64+N98+N104+N135+N155+N161+N176+N181</f>
        <v>34.018014999999998</v>
      </c>
      <c r="W183" s="34">
        <f>+W64+W98+W104+W135+W155+W161+W176+W181</f>
        <v>0</v>
      </c>
    </row>
    <row r="185" spans="1:37">
      <c r="B185" s="65" t="s">
        <v>394</v>
      </c>
    </row>
    <row r="186" spans="1:37">
      <c r="B186" s="27" t="s">
        <v>395</v>
      </c>
    </row>
    <row r="187" spans="1:37">
      <c r="A187" s="25">
        <v>60</v>
      </c>
      <c r="B187" s="26" t="s">
        <v>396</v>
      </c>
      <c r="C187" s="27" t="s">
        <v>397</v>
      </c>
      <c r="D187" s="28" t="s">
        <v>398</v>
      </c>
      <c r="E187" s="29">
        <v>1</v>
      </c>
      <c r="F187" s="30" t="s">
        <v>12</v>
      </c>
      <c r="H187" s="31">
        <f>ROUND(E187*G187,2)</f>
        <v>0</v>
      </c>
      <c r="J187" s="31">
        <f>ROUND(E187*G187,2)</f>
        <v>0</v>
      </c>
      <c r="L187" s="32">
        <f>E187*K187</f>
        <v>0</v>
      </c>
      <c r="N187" s="29">
        <f>E187*M187</f>
        <v>0</v>
      </c>
      <c r="P187" s="30" t="s">
        <v>87</v>
      </c>
      <c r="V187" s="33" t="s">
        <v>399</v>
      </c>
      <c r="X187" s="27" t="s">
        <v>397</v>
      </c>
      <c r="Y187" s="27" t="s">
        <v>397</v>
      </c>
      <c r="Z187" s="30" t="s">
        <v>161</v>
      </c>
      <c r="AJ187" s="4" t="s">
        <v>400</v>
      </c>
      <c r="AK187" s="4" t="s">
        <v>91</v>
      </c>
    </row>
    <row r="188" spans="1:37" ht="25.5">
      <c r="D188" s="73" t="s">
        <v>415</v>
      </c>
      <c r="E188" s="74"/>
      <c r="F188" s="75"/>
      <c r="G188" s="76"/>
      <c r="H188" s="76"/>
      <c r="I188" s="76"/>
      <c r="J188" s="76"/>
      <c r="K188" s="77"/>
      <c r="L188" s="77"/>
      <c r="M188" s="74"/>
      <c r="N188" s="74"/>
      <c r="O188" s="75"/>
      <c r="P188" s="75"/>
      <c r="Q188" s="74"/>
      <c r="R188" s="74"/>
      <c r="S188" s="74"/>
      <c r="T188" s="78"/>
      <c r="U188" s="78"/>
      <c r="V188" s="78" t="s">
        <v>1</v>
      </c>
      <c r="W188" s="79"/>
      <c r="X188" s="75"/>
    </row>
    <row r="189" spans="1:37">
      <c r="D189" s="80" t="s">
        <v>401</v>
      </c>
      <c r="E189" s="81">
        <f>J189</f>
        <v>0</v>
      </c>
      <c r="H189" s="81">
        <f>SUM(H185:H188)</f>
        <v>0</v>
      </c>
      <c r="I189" s="81">
        <f>SUM(I185:I188)</f>
        <v>0</v>
      </c>
      <c r="J189" s="81">
        <f>SUM(J185:J188)</f>
        <v>0</v>
      </c>
      <c r="L189" s="82">
        <f>SUM(L185:L188)</f>
        <v>0</v>
      </c>
      <c r="N189" s="83">
        <f>SUM(N185:N188)</f>
        <v>0</v>
      </c>
      <c r="W189" s="34">
        <f>SUM(W185:W188)</f>
        <v>0</v>
      </c>
    </row>
    <row r="191" spans="1:37">
      <c r="D191" s="80" t="s">
        <v>402</v>
      </c>
      <c r="E191" s="81">
        <f>J191</f>
        <v>0</v>
      </c>
      <c r="H191" s="81">
        <f>+H189</f>
        <v>0</v>
      </c>
      <c r="I191" s="81">
        <f>+I189</f>
        <v>0</v>
      </c>
      <c r="J191" s="81">
        <f>+J189</f>
        <v>0</v>
      </c>
      <c r="L191" s="82">
        <f>+L189</f>
        <v>0</v>
      </c>
      <c r="N191" s="83">
        <f>+N189</f>
        <v>0</v>
      </c>
      <c r="W191" s="34">
        <f>+W189</f>
        <v>0</v>
      </c>
    </row>
    <row r="193" spans="4:23">
      <c r="D193" s="85" t="s">
        <v>403</v>
      </c>
      <c r="E193" s="81">
        <f>J193</f>
        <v>0</v>
      </c>
      <c r="H193" s="81">
        <f>+H39+H183+H191</f>
        <v>0</v>
      </c>
      <c r="I193" s="81">
        <f>+I39+I183+I191</f>
        <v>0</v>
      </c>
      <c r="J193" s="81">
        <f>+J39+J183+J191</f>
        <v>0</v>
      </c>
      <c r="L193" s="82">
        <f>+L39+L183+L191</f>
        <v>79.996218510000006</v>
      </c>
      <c r="N193" s="83">
        <f>+N39+N183+N191</f>
        <v>34.613214999999997</v>
      </c>
      <c r="W193" s="34">
        <f>+W39+W183+W191</f>
        <v>0</v>
      </c>
    </row>
  </sheetData>
  <printOptions horizontalCentered="1" gridLines="1"/>
  <pageMargins left="0.39305555555555599" right="0.35416666666666702" top="0.62916666666666698" bottom="0.59027777777777801" header="0.51180555555555596" footer="0.35416666666666702"/>
  <pageSetup paperSize="9" orientation="portrait" r:id="rId1"/>
  <headerFooter alignWithMargins="0">
    <oddFooter>&amp;R&amp;"Arial Narrow,Obyčejné"&amp;8Strana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showGridLines="0" workbookViewId="0"/>
  </sheetViews>
  <sheetFormatPr defaultColWidth="9.140625"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71</v>
      </c>
      <c r="B1" s="15"/>
      <c r="C1" s="15"/>
      <c r="D1" s="16" t="s">
        <v>404</v>
      </c>
    </row>
    <row r="2" spans="1:6">
      <c r="A2" s="14" t="s">
        <v>72</v>
      </c>
      <c r="B2" s="15"/>
      <c r="C2" s="15"/>
      <c r="D2" s="16" t="s">
        <v>73</v>
      </c>
    </row>
    <row r="3" spans="1:6">
      <c r="A3" s="14" t="s">
        <v>13</v>
      </c>
      <c r="B3" s="15"/>
      <c r="C3" s="15"/>
      <c r="D3" s="16" t="s">
        <v>74</v>
      </c>
    </row>
    <row r="4" spans="1:6">
      <c r="A4" s="15"/>
      <c r="B4" s="15"/>
      <c r="C4" s="15"/>
      <c r="D4" s="15"/>
    </row>
    <row r="5" spans="1:6">
      <c r="A5" s="14" t="s">
        <v>75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76</v>
      </c>
      <c r="B8" s="17"/>
      <c r="C8" s="18"/>
      <c r="D8" s="19"/>
    </row>
    <row r="9" spans="1:6">
      <c r="A9" s="20" t="s">
        <v>65</v>
      </c>
      <c r="B9" s="20" t="s">
        <v>66</v>
      </c>
      <c r="C9" s="20" t="s">
        <v>67</v>
      </c>
      <c r="D9" s="21" t="s">
        <v>68</v>
      </c>
      <c r="F9" s="4" t="s">
        <v>405</v>
      </c>
    </row>
    <row r="10" spans="1:6">
      <c r="A10" s="22"/>
      <c r="B10" s="22"/>
      <c r="C10" s="23"/>
      <c r="D10" s="24"/>
    </row>
  </sheetData>
  <printOptions horizontalCentered="1"/>
  <pageMargins left="0.39305555555555599" right="0.35416666666666702" top="0.62916666666666698" bottom="0.59027777777777801" header="0.51180555555555596" footer="0.35416666666666702"/>
  <pageSetup paperSize="9" orientation="landscape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5</vt:i4>
      </vt:variant>
    </vt:vector>
  </HeadingPairs>
  <TitlesOfParts>
    <vt:vector size="7" baseType="lpstr">
      <vt:lpstr>Zadanie</vt:lpstr>
      <vt:lpstr>Figury</vt:lpstr>
      <vt:lpstr>Zadanie!_Hlk69212032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Cholujova Vlasta</cp:lastModifiedBy>
  <cp:lastPrinted>2016-04-18T11:45:00Z</cp:lastPrinted>
  <dcterms:created xsi:type="dcterms:W3CDTF">1999-04-06T07:39:00Z</dcterms:created>
  <dcterms:modified xsi:type="dcterms:W3CDTF">2021-04-20T08:33:14Z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1033-11.2.0.8893</vt:lpwstr>
  </property>
</Properties>
</file>